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75" windowWidth="19140" windowHeight="6825"/>
  </bookViews>
  <sheets>
    <sheet name="курсы ИДО " sheetId="4" r:id="rId1"/>
    <sheet name="расчет стоимости обученияИДО" sheetId="5" r:id="rId2"/>
    <sheet name="Лист1" sheetId="1" r:id="rId3"/>
    <sheet name="Лист2" sheetId="2" r:id="rId4"/>
    <sheet name="Лист3" sheetId="3" r:id="rId5"/>
  </sheets>
  <definedNames>
    <definedName name="_xlnm.Print_Area" localSheetId="0">'курсы ИДО '!$A$1:$E$65</definedName>
    <definedName name="_xlnm.Print_Area" localSheetId="1">'расчет стоимости обученияИДО'!$A$1:$E$62</definedName>
  </definedNames>
  <calcPr calcId="125725"/>
</workbook>
</file>

<file path=xl/calcChain.xml><?xml version="1.0" encoding="utf-8"?>
<calcChain xmlns="http://schemas.openxmlformats.org/spreadsheetml/2006/main">
  <c r="E15" i="4"/>
  <c r="E16" s="1"/>
  <c r="E49" i="5"/>
  <c r="E41"/>
  <c r="E30"/>
  <c r="E33" s="1"/>
  <c r="E21"/>
  <c r="E14"/>
  <c r="E27" s="1"/>
  <c r="E18"/>
  <c r="E15"/>
  <c r="E44" i="4"/>
  <c r="E47" s="1"/>
  <c r="E35"/>
  <c r="E32"/>
  <c r="E29" i="5" l="1"/>
  <c r="E50" i="4"/>
  <c r="E48"/>
  <c r="E43" s="1"/>
  <c r="E52"/>
  <c r="E38" i="5"/>
  <c r="E36"/>
  <c r="E34"/>
  <c r="E42" i="4" l="1"/>
  <c r="E28" i="5"/>
  <c r="E25"/>
  <c r="E23"/>
  <c r="E39" i="4"/>
  <c r="E37"/>
  <c r="E21"/>
  <c r="E20" i="5" l="1"/>
  <c r="E40" s="1"/>
  <c r="E27" i="4"/>
  <c r="E23"/>
  <c r="E24"/>
  <c r="E19"/>
  <c r="E25"/>
  <c r="E26"/>
  <c r="E22"/>
  <c r="E34"/>
  <c r="E30" l="1"/>
  <c r="E20"/>
  <c r="E29" l="1"/>
  <c r="E28" s="1"/>
  <c r="E41" l="1"/>
  <c r="E55" s="1"/>
  <c r="F55" l="1"/>
  <c r="E56"/>
</calcChain>
</file>

<file path=xl/sharedStrings.xml><?xml version="1.0" encoding="utf-8"?>
<sst xmlns="http://schemas.openxmlformats.org/spreadsheetml/2006/main" count="173" uniqueCount="104">
  <si>
    <t>УТВЕРЖДАЮ</t>
  </si>
  <si>
    <t xml:space="preserve">Смета доходов и расходов </t>
  </si>
  <si>
    <t>наименование курсов</t>
  </si>
  <si>
    <t>срок</t>
  </si>
  <si>
    <t>Доходы</t>
  </si>
  <si>
    <t>руб.</t>
  </si>
  <si>
    <t>№ п/п</t>
  </si>
  <si>
    <t>Наименование</t>
  </si>
  <si>
    <t>Стоимость обучения</t>
  </si>
  <si>
    <t>Сумма</t>
  </si>
  <si>
    <t>Всего</t>
  </si>
  <si>
    <t>Расходы</t>
  </si>
  <si>
    <t>Статьи расходов</t>
  </si>
  <si>
    <t>КОСГУ</t>
  </si>
  <si>
    <t>КВР</t>
  </si>
  <si>
    <t>1.</t>
  </si>
  <si>
    <t>2.</t>
  </si>
  <si>
    <t>услуги связи, интернет (1%)</t>
  </si>
  <si>
    <t>3.</t>
  </si>
  <si>
    <t>4.</t>
  </si>
  <si>
    <t>5.</t>
  </si>
  <si>
    <t>6.</t>
  </si>
  <si>
    <t>административно-управленческий персонал</t>
  </si>
  <si>
    <t>кол-во работников*зарплата=сумма</t>
  </si>
  <si>
    <t>кол-во часов*стоимость 1 часа=сумма</t>
  </si>
  <si>
    <t>профессорско-преподавательский состав</t>
  </si>
  <si>
    <t>2.1.</t>
  </si>
  <si>
    <t>Оплата проезда при служебных командировках</t>
  </si>
  <si>
    <t>наименование расходов,  кол-во*размер выплаты=сумма</t>
  </si>
  <si>
    <t>2.2.</t>
  </si>
  <si>
    <t>Найм жилья при служебных командировках</t>
  </si>
  <si>
    <t>наименование расходов,  кол-во суток*размер выплаты=сумма</t>
  </si>
  <si>
    <t>2.3.</t>
  </si>
  <si>
    <t>Суточные при служебных командировках</t>
  </si>
  <si>
    <t>наименование расходов,  кол-во дней*размер выплаты=сумма</t>
  </si>
  <si>
    <t>Начисления на оплату труда (30,2%)</t>
  </si>
  <si>
    <t>4.1.</t>
  </si>
  <si>
    <t>4.1.1.</t>
  </si>
  <si>
    <t>Оплата труда по договорам гражданско-правового характера физическим лицам, не состоящим в штате вуза:</t>
  </si>
  <si>
    <t>4.1.2.</t>
  </si>
  <si>
    <t>4.2.</t>
  </si>
  <si>
    <t>наименование ОС,  кол-во*цена=сумма</t>
  </si>
  <si>
    <t>4.3.</t>
  </si>
  <si>
    <t>наименование МЗ,  кол-во*цена=сумма</t>
  </si>
  <si>
    <t>Итого расходы курсов</t>
  </si>
  <si>
    <t xml:space="preserve">Директор ИДО </t>
  </si>
  <si>
    <t>Г.И.Калимуллина</t>
  </si>
  <si>
    <t>С.Ф.Алимбекова</t>
  </si>
  <si>
    <t>Ф.Ш.Альмухаметова</t>
  </si>
  <si>
    <t xml:space="preserve"> </t>
  </si>
  <si>
    <t>Руководитель курсов</t>
  </si>
  <si>
    <t>Расчет стоимости обучения 1 слушателя</t>
  </si>
  <si>
    <t>___________________________________________________</t>
  </si>
  <si>
    <t>___________________________________</t>
  </si>
  <si>
    <r>
      <t>Начисления на оплату труда (</t>
    </r>
    <r>
      <rPr>
        <b/>
        <sz val="12"/>
        <color indexed="10"/>
        <rFont val="Times New Roman"/>
        <family val="1"/>
      </rPr>
      <t>27,1</t>
    </r>
    <r>
      <rPr>
        <b/>
        <sz val="12"/>
        <rFont val="Times New Roman"/>
        <family val="1"/>
      </rPr>
      <t>% от оплаты труда по договорам)</t>
    </r>
  </si>
  <si>
    <t>Увеличение стоимости основных средств</t>
  </si>
  <si>
    <t>Увеличение стоимости материальных запасов</t>
  </si>
  <si>
    <t>Планируемое количество слушателей</t>
  </si>
  <si>
    <t>Стоимость обучения 1 слушателя</t>
  </si>
  <si>
    <t>наименование услуг,  кол-во*цена=сумма</t>
  </si>
  <si>
    <t>4.1.3.</t>
  </si>
  <si>
    <t>Оплата прочих услуг (бланки удостоверений)</t>
  </si>
  <si>
    <t>Руководитель курсов*зарплата=сумма</t>
  </si>
  <si>
    <t>Методист*зарплата=сумма</t>
  </si>
  <si>
    <t>341-349</t>
  </si>
  <si>
    <t>Главный бухгалтер</t>
  </si>
  <si>
    <t>Начальник УЭ</t>
  </si>
  <si>
    <t>Л.Х. Кудаярова</t>
  </si>
  <si>
    <t>Начальник ОП и ЭА</t>
  </si>
  <si>
    <t>коммунальные услуги (9%)</t>
  </si>
  <si>
    <t>расходы на содержание имущества (6%)</t>
  </si>
  <si>
    <t>амортизация основных средств (3%)</t>
  </si>
  <si>
    <t>расходы на текущий ремонт зданий и сооружений (3%)</t>
  </si>
  <si>
    <t>затраты на приобретение расходных материалов (3%)</t>
  </si>
  <si>
    <t>Расходы университета (25%), в том числе:</t>
  </si>
  <si>
    <t>Расходы курсов (65%), в том числе:</t>
  </si>
  <si>
    <t>Заработная плата, в том числе:</t>
  </si>
  <si>
    <t>Прочие выплаты, в том числе:</t>
  </si>
  <si>
    <t>Количество слушателей</t>
  </si>
  <si>
    <t>Первый проректор ФГБОУ ВО "БГПУ им.М.Акмуллы"</t>
  </si>
  <si>
    <t>____________________А.Ф. Мустаев</t>
  </si>
  <si>
    <t>Прочая закупка товаров, работ и услуг для обеспечения государственных нужд, в том числе:</t>
  </si>
  <si>
    <t>Накладные расходы, в том числе:</t>
  </si>
  <si>
    <t>Увеличение стоимости основных средств, в том числе:</t>
  </si>
  <si>
    <t>Увеличение стоимости материальных запасов, в том числе:</t>
  </si>
  <si>
    <t>Прочие услуги, в том числе:</t>
  </si>
  <si>
    <t>Прочие услуги,  в том числе:</t>
  </si>
  <si>
    <t>"____" ______________202__ год</t>
  </si>
  <si>
    <t>текущее содержание Института дополнительного образования (10%)</t>
  </si>
  <si>
    <t xml:space="preserve">Руководитель курсов*зарплата=сумма </t>
  </si>
  <si>
    <t xml:space="preserve">Оплата прочих услуг </t>
  </si>
  <si>
    <t>4.4.</t>
  </si>
  <si>
    <t>Приобретение бланков строгой отчетности</t>
  </si>
  <si>
    <t>"____" ______________20___год</t>
  </si>
  <si>
    <t>А.И. Якупова</t>
  </si>
  <si>
    <t xml:space="preserve">Директор ИНПО </t>
  </si>
  <si>
    <t>Первый проректор по стратегическому развитию ФГБОУ ВО "БГПУ им.М.Акмуллы"</t>
  </si>
  <si>
    <r>
      <t>Начисления на оплату труда (</t>
    </r>
    <r>
      <rPr>
        <b/>
        <sz val="12"/>
        <rFont val="Times New Roman"/>
        <family val="1"/>
        <charset val="204"/>
      </rPr>
      <t>30%</t>
    </r>
    <r>
      <rPr>
        <b/>
        <sz val="12"/>
        <rFont val="Times New Roman"/>
        <family val="1"/>
      </rPr>
      <t xml:space="preserve"> от оплаты труда по договорам)</t>
    </r>
  </si>
  <si>
    <t>Текущее содержание ИНПО (10%)</t>
  </si>
  <si>
    <t>Р.Р. Ишмияров</t>
  </si>
  <si>
    <t>с 02 октября  2024 г. по 11 декабря 2024 г.</t>
  </si>
  <si>
    <t>Слушатели</t>
  </si>
  <si>
    <t>О.В. Бабичева</t>
  </si>
  <si>
    <r>
      <t xml:space="preserve">ДПП (ПК) </t>
    </r>
    <r>
      <rPr>
        <sz val="12"/>
        <color rgb="FFFF0000"/>
        <rFont val="Times New Roman"/>
        <family val="1"/>
        <charset val="204"/>
      </rPr>
      <t xml:space="preserve"> "Ораторское мастерство" (36 ч.)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</si>
</sst>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1" applyFont="1" applyAlignment="1"/>
    <xf numFmtId="0" fontId="3" fillId="0" borderId="0" xfId="1" applyFont="1" applyAlignment="1"/>
    <xf numFmtId="0" fontId="5" fillId="0" borderId="0" xfId="1" applyFont="1" applyBorder="1" applyAlignment="1"/>
    <xf numFmtId="0" fontId="3" fillId="0" borderId="0" xfId="1" applyFont="1" applyAlignment="1">
      <alignment horizontal="right"/>
    </xf>
    <xf numFmtId="0" fontId="3" fillId="0" borderId="0" xfId="1" applyFont="1" applyBorder="1" applyAlignment="1"/>
    <xf numFmtId="0" fontId="3" fillId="0" borderId="0" xfId="1" applyFont="1" applyBorder="1" applyAlignment="1">
      <alignment horizontal="right"/>
    </xf>
    <xf numFmtId="0" fontId="6" fillId="0" borderId="0" xfId="1" applyFont="1" applyBorder="1" applyAlignment="1">
      <alignment wrapText="1"/>
    </xf>
    <xf numFmtId="0" fontId="8" fillId="0" borderId="0" xfId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1" xfId="1" applyFont="1" applyBorder="1"/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vertical="center" wrapText="1"/>
    </xf>
    <xf numFmtId="0" fontId="2" fillId="0" borderId="3" xfId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/>
    <xf numFmtId="0" fontId="3" fillId="0" borderId="3" xfId="1" applyFont="1" applyBorder="1" applyAlignment="1"/>
    <xf numFmtId="0" fontId="2" fillId="0" borderId="1" xfId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3" fontId="3" fillId="0" borderId="5" xfId="1" applyNumberFormat="1" applyFont="1" applyBorder="1" applyAlignment="1">
      <alignment horizontal="center"/>
    </xf>
    <xf numFmtId="0" fontId="3" fillId="0" borderId="3" xfId="1" applyFont="1" applyBorder="1" applyAlignment="1">
      <alignment wrapText="1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0" xfId="1" applyFont="1" applyBorder="1"/>
    <xf numFmtId="49" fontId="2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Border="1"/>
    <xf numFmtId="3" fontId="3" fillId="0" borderId="0" xfId="1" applyNumberFormat="1" applyFont="1" applyBorder="1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/>
    <xf numFmtId="0" fontId="2" fillId="0" borderId="0" xfId="1" applyFont="1" applyBorder="1" applyAlignment="1"/>
    <xf numFmtId="3" fontId="3" fillId="0" borderId="4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7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/>
    </xf>
    <xf numFmtId="0" fontId="10" fillId="0" borderId="3" xfId="1" applyFont="1" applyBorder="1" applyAlignment="1">
      <alignment vertical="center" wrapText="1"/>
    </xf>
    <xf numFmtId="3" fontId="11" fillId="0" borderId="1" xfId="1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3" fontId="10" fillId="0" borderId="5" xfId="1" applyNumberFormat="1" applyFont="1" applyBorder="1" applyAlignment="1">
      <alignment horizontal="center"/>
    </xf>
    <xf numFmtId="0" fontId="10" fillId="0" borderId="3" xfId="1" applyFont="1" applyBorder="1" applyAlignment="1">
      <alignment wrapText="1"/>
    </xf>
    <xf numFmtId="0" fontId="12" fillId="0" borderId="0" xfId="1" applyFont="1" applyBorder="1" applyAlignment="1">
      <alignment horizontal="left"/>
    </xf>
    <xf numFmtId="0" fontId="3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7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2">
    <cellStyle name="Обычный" xfId="0" builtinId="0"/>
    <cellStyle name="Обычный_Разное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view="pageBreakPreview" topLeftCell="A30" zoomScaleNormal="130" zoomScaleSheetLayoutView="100" workbookViewId="0">
      <selection activeCell="A63" sqref="A63:XFD64"/>
    </sheetView>
  </sheetViews>
  <sheetFormatPr defaultColWidth="9.140625" defaultRowHeight="15.75"/>
  <cols>
    <col min="1" max="1" width="5.7109375" style="1" customWidth="1"/>
    <col min="2" max="2" width="72.28515625" style="2" customWidth="1"/>
    <col min="3" max="3" width="12.7109375" style="3" customWidth="1"/>
    <col min="4" max="4" width="11.140625" style="3" customWidth="1"/>
    <col min="5" max="5" width="13.28515625" style="2" customWidth="1"/>
    <col min="6" max="16384" width="9.140625" style="2"/>
  </cols>
  <sheetData>
    <row r="1" spans="1:5" hidden="1">
      <c r="C1" s="8"/>
      <c r="D1" s="8"/>
      <c r="E1" s="8"/>
    </row>
    <row r="2" spans="1:5" ht="12" hidden="1" customHeight="1">
      <c r="E2" s="4"/>
    </row>
    <row r="3" spans="1:5" s="6" customFormat="1">
      <c r="A3" s="5"/>
      <c r="C3" s="7"/>
      <c r="D3" s="7"/>
      <c r="E3" s="8" t="s">
        <v>0</v>
      </c>
    </row>
    <row r="4" spans="1:5" s="6" customFormat="1" ht="44.25" customHeight="1">
      <c r="A4" s="5"/>
      <c r="C4" s="65" t="s">
        <v>96</v>
      </c>
      <c r="D4" s="65"/>
      <c r="E4" s="65"/>
    </row>
    <row r="5" spans="1:5" s="6" customFormat="1">
      <c r="A5" s="5"/>
      <c r="C5" s="9"/>
      <c r="D5" s="9"/>
      <c r="E5" s="10" t="s">
        <v>80</v>
      </c>
    </row>
    <row r="6" spans="1:5" s="6" customFormat="1">
      <c r="A6" s="5"/>
      <c r="C6" s="9"/>
      <c r="D6" s="9"/>
      <c r="E6" s="10" t="s">
        <v>93</v>
      </c>
    </row>
    <row r="7" spans="1:5" s="6" customFormat="1" ht="8.4499999999999993" customHeight="1">
      <c r="A7" s="5"/>
      <c r="C7" s="9"/>
      <c r="D7" s="9"/>
      <c r="E7" s="10"/>
    </row>
    <row r="8" spans="1:5" s="6" customFormat="1" ht="14.1" customHeight="1">
      <c r="A8" s="66" t="s">
        <v>1</v>
      </c>
      <c r="B8" s="66"/>
      <c r="C8" s="66"/>
      <c r="D8" s="66"/>
      <c r="E8" s="66"/>
    </row>
    <row r="9" spans="1:5" s="6" customFormat="1" ht="20.100000000000001" customHeight="1">
      <c r="A9" s="11"/>
      <c r="B9" s="68" t="s">
        <v>103</v>
      </c>
      <c r="C9" s="68"/>
      <c r="D9" s="68"/>
      <c r="E9" s="11"/>
    </row>
    <row r="10" spans="1:5" s="6" customFormat="1" ht="13.5" customHeight="1">
      <c r="A10" s="67" t="s">
        <v>2</v>
      </c>
      <c r="B10" s="67"/>
      <c r="C10" s="67"/>
      <c r="D10" s="67"/>
      <c r="E10" s="67"/>
    </row>
    <row r="11" spans="1:5" s="6" customFormat="1" ht="15" customHeight="1">
      <c r="A11" s="12"/>
      <c r="B11" s="69" t="s">
        <v>100</v>
      </c>
      <c r="C11" s="70"/>
      <c r="D11" s="70"/>
      <c r="E11" s="12"/>
    </row>
    <row r="12" spans="1:5" s="6" customFormat="1" ht="11.45" customHeight="1">
      <c r="A12" s="67" t="s">
        <v>3</v>
      </c>
      <c r="B12" s="67"/>
      <c r="C12" s="67"/>
      <c r="D12" s="67"/>
      <c r="E12" s="67"/>
    </row>
    <row r="13" spans="1:5">
      <c r="A13" s="1" t="s">
        <v>4</v>
      </c>
      <c r="E13" s="8" t="s">
        <v>5</v>
      </c>
    </row>
    <row r="14" spans="1:5" s="15" customFormat="1" ht="36.4" customHeight="1">
      <c r="A14" s="13" t="s">
        <v>6</v>
      </c>
      <c r="B14" s="14" t="s">
        <v>7</v>
      </c>
      <c r="C14" s="14" t="s">
        <v>78</v>
      </c>
      <c r="D14" s="14" t="s">
        <v>8</v>
      </c>
      <c r="E14" s="14" t="s">
        <v>9</v>
      </c>
    </row>
    <row r="15" spans="1:5">
      <c r="A15" s="16"/>
      <c r="B15" s="17" t="s">
        <v>101</v>
      </c>
      <c r="C15" s="19">
        <v>0</v>
      </c>
      <c r="D15" s="19">
        <v>0</v>
      </c>
      <c r="E15" s="18">
        <f>C15*D15</f>
        <v>0</v>
      </c>
    </row>
    <row r="16" spans="1:5" ht="15" customHeight="1">
      <c r="A16" s="17"/>
      <c r="B16" s="17" t="s">
        <v>10</v>
      </c>
      <c r="C16" s="20"/>
      <c r="D16" s="20"/>
      <c r="E16" s="21">
        <f>E15</f>
        <v>0</v>
      </c>
    </row>
    <row r="17" spans="1:5">
      <c r="A17" s="1" t="s">
        <v>11</v>
      </c>
    </row>
    <row r="18" spans="1:5" s="23" customFormat="1" ht="30.95" customHeight="1">
      <c r="A18" s="13" t="s">
        <v>6</v>
      </c>
      <c r="B18" s="22" t="s">
        <v>12</v>
      </c>
      <c r="C18" s="14" t="s">
        <v>14</v>
      </c>
      <c r="D18" s="14" t="s">
        <v>13</v>
      </c>
      <c r="E18" s="14" t="s">
        <v>9</v>
      </c>
    </row>
    <row r="19" spans="1:5" s="23" customFormat="1" ht="18.399999999999999" customHeight="1">
      <c r="A19" s="24"/>
      <c r="B19" s="57" t="s">
        <v>98</v>
      </c>
      <c r="C19" s="14"/>
      <c r="D19" s="14"/>
      <c r="E19" s="21">
        <f>E16*0.1</f>
        <v>0</v>
      </c>
    </row>
    <row r="20" spans="1:5" s="23" customFormat="1" ht="17.649999999999999" customHeight="1">
      <c r="A20" s="26"/>
      <c r="B20" s="25" t="s">
        <v>74</v>
      </c>
      <c r="C20" s="14"/>
      <c r="D20" s="14"/>
      <c r="E20" s="21">
        <f>E21+E22+E23+E24+E25+E26</f>
        <v>0</v>
      </c>
    </row>
    <row r="21" spans="1:5" s="23" customFormat="1" ht="16.350000000000001" customHeight="1">
      <c r="A21" s="26" t="s">
        <v>15</v>
      </c>
      <c r="B21" s="27" t="s">
        <v>17</v>
      </c>
      <c r="C21" s="14"/>
      <c r="D21" s="14"/>
      <c r="E21" s="58">
        <f>E16*0.01</f>
        <v>0</v>
      </c>
    </row>
    <row r="22" spans="1:5" s="23" customFormat="1" ht="16.350000000000001" customHeight="1">
      <c r="A22" s="26" t="s">
        <v>16</v>
      </c>
      <c r="B22" s="27" t="s">
        <v>69</v>
      </c>
      <c r="C22" s="14"/>
      <c r="D22" s="14"/>
      <c r="E22" s="58">
        <f>0.09*E16</f>
        <v>0</v>
      </c>
    </row>
    <row r="23" spans="1:5" s="23" customFormat="1" ht="16.350000000000001" customHeight="1">
      <c r="A23" s="26" t="s">
        <v>18</v>
      </c>
      <c r="B23" s="27" t="s">
        <v>70</v>
      </c>
      <c r="C23" s="14"/>
      <c r="D23" s="14"/>
      <c r="E23" s="58">
        <f>0.06*E16</f>
        <v>0</v>
      </c>
    </row>
    <row r="24" spans="1:5" s="23" customFormat="1" ht="16.350000000000001" customHeight="1">
      <c r="A24" s="26" t="s">
        <v>19</v>
      </c>
      <c r="B24" s="27" t="s">
        <v>71</v>
      </c>
      <c r="C24" s="14"/>
      <c r="D24" s="14"/>
      <c r="E24" s="58">
        <f>0.03*E16</f>
        <v>0</v>
      </c>
    </row>
    <row r="25" spans="1:5" s="23" customFormat="1" ht="16.350000000000001" customHeight="1">
      <c r="A25" s="26" t="s">
        <v>20</v>
      </c>
      <c r="B25" s="27" t="s">
        <v>72</v>
      </c>
      <c r="C25" s="14"/>
      <c r="D25" s="14"/>
      <c r="E25" s="58">
        <f>0.03*E16</f>
        <v>0</v>
      </c>
    </row>
    <row r="26" spans="1:5" s="23" customFormat="1" ht="16.350000000000001" customHeight="1">
      <c r="A26" s="26" t="s">
        <v>21</v>
      </c>
      <c r="B26" s="27" t="s">
        <v>73</v>
      </c>
      <c r="C26" s="14"/>
      <c r="D26" s="14"/>
      <c r="E26" s="58">
        <f>0.03*E16</f>
        <v>0</v>
      </c>
    </row>
    <row r="27" spans="1:5" s="23" customFormat="1" ht="16.5" customHeight="1">
      <c r="A27" s="24"/>
      <c r="B27" s="25" t="s">
        <v>75</v>
      </c>
      <c r="C27" s="14"/>
      <c r="D27" s="14"/>
      <c r="E27" s="59">
        <f>E16*0.65</f>
        <v>0</v>
      </c>
    </row>
    <row r="28" spans="1:5" s="23" customFormat="1" ht="16.5" customHeight="1">
      <c r="A28" s="16" t="s">
        <v>15</v>
      </c>
      <c r="B28" s="28" t="s">
        <v>76</v>
      </c>
      <c r="C28" s="30">
        <v>111</v>
      </c>
      <c r="D28" s="29">
        <v>211</v>
      </c>
      <c r="E28" s="60">
        <f>E29+E32</f>
        <v>0</v>
      </c>
    </row>
    <row r="29" spans="1:5" s="23" customFormat="1" ht="16.5" customHeight="1">
      <c r="A29" s="16"/>
      <c r="B29" s="31" t="s">
        <v>22</v>
      </c>
      <c r="C29" s="30"/>
      <c r="D29" s="29"/>
      <c r="E29" s="60">
        <f>E30+E31</f>
        <v>0</v>
      </c>
    </row>
    <row r="30" spans="1:5" s="23" customFormat="1" ht="16.5" customHeight="1">
      <c r="A30" s="16"/>
      <c r="B30" s="32" t="s">
        <v>89</v>
      </c>
      <c r="C30" s="30"/>
      <c r="D30" s="29"/>
      <c r="E30" s="51">
        <f>E27*0.1</f>
        <v>0</v>
      </c>
    </row>
    <row r="31" spans="1:5" s="23" customFormat="1" ht="16.5" customHeight="1">
      <c r="A31" s="16"/>
      <c r="B31" s="32" t="s">
        <v>63</v>
      </c>
      <c r="C31" s="30"/>
      <c r="D31" s="29"/>
      <c r="E31" s="51">
        <v>0</v>
      </c>
    </row>
    <row r="32" spans="1:5" s="23" customFormat="1" ht="16.5" customHeight="1">
      <c r="A32" s="16"/>
      <c r="B32" s="28" t="s">
        <v>25</v>
      </c>
      <c r="C32" s="30"/>
      <c r="D32" s="29"/>
      <c r="E32" s="60">
        <f>E33</f>
        <v>0</v>
      </c>
    </row>
    <row r="33" spans="1:5" s="23" customFormat="1" ht="16.5" customHeight="1">
      <c r="A33" s="16"/>
      <c r="B33" s="32" t="s">
        <v>23</v>
      </c>
      <c r="C33" s="30"/>
      <c r="D33" s="29"/>
      <c r="E33" s="51">
        <v>0</v>
      </c>
    </row>
    <row r="34" spans="1:5" ht="16.5" customHeight="1">
      <c r="A34" s="26" t="s">
        <v>16</v>
      </c>
      <c r="B34" s="31" t="s">
        <v>77</v>
      </c>
      <c r="C34" s="33">
        <v>112</v>
      </c>
      <c r="D34" s="33"/>
      <c r="E34" s="34">
        <f>E35+E37+E39</f>
        <v>0</v>
      </c>
    </row>
    <row r="35" spans="1:5">
      <c r="A35" s="26" t="s">
        <v>26</v>
      </c>
      <c r="B35" s="28" t="s">
        <v>27</v>
      </c>
      <c r="C35" s="30">
        <v>112</v>
      </c>
      <c r="D35" s="33">
        <v>226</v>
      </c>
      <c r="E35" s="36">
        <f>E36</f>
        <v>0</v>
      </c>
    </row>
    <row r="36" spans="1:5">
      <c r="A36" s="26"/>
      <c r="B36" s="37" t="s">
        <v>28</v>
      </c>
      <c r="C36" s="33"/>
      <c r="D36" s="33"/>
      <c r="E36" s="36"/>
    </row>
    <row r="37" spans="1:5">
      <c r="A37" s="26" t="s">
        <v>29</v>
      </c>
      <c r="B37" s="28" t="s">
        <v>30</v>
      </c>
      <c r="C37" s="30">
        <v>112</v>
      </c>
      <c r="D37" s="33">
        <v>226</v>
      </c>
      <c r="E37" s="36">
        <f>E38</f>
        <v>0</v>
      </c>
    </row>
    <row r="38" spans="1:5" ht="14.1" customHeight="1">
      <c r="A38" s="26"/>
      <c r="B38" s="37" t="s">
        <v>31</v>
      </c>
      <c r="C38" s="33"/>
      <c r="D38" s="33"/>
      <c r="E38" s="36"/>
    </row>
    <row r="39" spans="1:5">
      <c r="A39" s="26" t="s">
        <v>32</v>
      </c>
      <c r="B39" s="28" t="s">
        <v>33</v>
      </c>
      <c r="C39" s="30">
        <v>112</v>
      </c>
      <c r="D39" s="33">
        <v>212</v>
      </c>
      <c r="E39" s="36">
        <f>E40</f>
        <v>0</v>
      </c>
    </row>
    <row r="40" spans="1:5" ht="16.5" customHeight="1">
      <c r="A40" s="26"/>
      <c r="B40" s="37" t="s">
        <v>34</v>
      </c>
      <c r="C40" s="33"/>
      <c r="D40" s="35"/>
      <c r="E40" s="36"/>
    </row>
    <row r="41" spans="1:5" ht="16.5" customHeight="1">
      <c r="A41" s="38" t="s">
        <v>18</v>
      </c>
      <c r="B41" s="31" t="s">
        <v>35</v>
      </c>
      <c r="C41" s="39">
        <v>119</v>
      </c>
      <c r="D41" s="33">
        <v>213</v>
      </c>
      <c r="E41" s="40">
        <f>ROUNDUP(E28*0.302,0)</f>
        <v>0</v>
      </c>
    </row>
    <row r="42" spans="1:5" ht="28.5" customHeight="1">
      <c r="A42" s="26" t="s">
        <v>19</v>
      </c>
      <c r="B42" s="28" t="s">
        <v>81</v>
      </c>
      <c r="C42" s="33">
        <v>244</v>
      </c>
      <c r="D42" s="29"/>
      <c r="E42" s="62">
        <f>E43+E50+E52+E54</f>
        <v>0</v>
      </c>
    </row>
    <row r="43" spans="1:5" s="42" customFormat="1" ht="16.5" customHeight="1">
      <c r="A43" s="26" t="s">
        <v>36</v>
      </c>
      <c r="B43" s="31" t="s">
        <v>85</v>
      </c>
      <c r="C43" s="33">
        <v>244</v>
      </c>
      <c r="D43" s="33">
        <v>226</v>
      </c>
      <c r="E43" s="59">
        <f>E44+E47+E48</f>
        <v>0</v>
      </c>
    </row>
    <row r="44" spans="1:5" s="42" customFormat="1" ht="31.5" customHeight="1">
      <c r="A44" s="43" t="s">
        <v>37</v>
      </c>
      <c r="B44" s="28" t="s">
        <v>38</v>
      </c>
      <c r="C44" s="33"/>
      <c r="D44" s="35"/>
      <c r="E44" s="61">
        <f>E45+E46</f>
        <v>0</v>
      </c>
    </row>
    <row r="45" spans="1:5" s="42" customFormat="1" ht="16.5" customHeight="1">
      <c r="A45" s="43"/>
      <c r="B45" s="32" t="s">
        <v>23</v>
      </c>
      <c r="C45" s="33"/>
      <c r="D45" s="20"/>
      <c r="E45" s="18">
        <v>0</v>
      </c>
    </row>
    <row r="46" spans="1:5" s="42" customFormat="1" ht="16.5" customHeight="1">
      <c r="A46" s="43"/>
      <c r="B46" s="32" t="s">
        <v>23</v>
      </c>
      <c r="C46" s="33"/>
      <c r="D46" s="20"/>
      <c r="E46" s="18">
        <v>0</v>
      </c>
    </row>
    <row r="47" spans="1:5" s="42" customFormat="1" ht="17.649999999999999" customHeight="1">
      <c r="A47" s="43" t="s">
        <v>39</v>
      </c>
      <c r="B47" s="28" t="s">
        <v>97</v>
      </c>
      <c r="C47" s="33"/>
      <c r="D47" s="35"/>
      <c r="E47" s="61">
        <f>ROUNDUP(E44*0.3,0)</f>
        <v>0</v>
      </c>
    </row>
    <row r="48" spans="1:5" s="42" customFormat="1" ht="17.649999999999999" customHeight="1">
      <c r="A48" s="43" t="s">
        <v>60</v>
      </c>
      <c r="B48" s="28" t="s">
        <v>90</v>
      </c>
      <c r="C48" s="33"/>
      <c r="D48" s="35"/>
      <c r="E48" s="61">
        <f>E49</f>
        <v>0</v>
      </c>
    </row>
    <row r="49" spans="1:7" s="42" customFormat="1" ht="17.649999999999999" customHeight="1">
      <c r="A49" s="26"/>
      <c r="B49" s="54" t="s">
        <v>59</v>
      </c>
      <c r="C49" s="33"/>
      <c r="D49" s="35"/>
      <c r="E49" s="18"/>
    </row>
    <row r="50" spans="1:7" s="42" customFormat="1">
      <c r="A50" s="26" t="s">
        <v>40</v>
      </c>
      <c r="B50" s="28" t="s">
        <v>83</v>
      </c>
      <c r="C50" s="33">
        <v>244</v>
      </c>
      <c r="D50" s="33">
        <v>310</v>
      </c>
      <c r="E50" s="59">
        <f>E51</f>
        <v>0</v>
      </c>
      <c r="F50" s="44"/>
    </row>
    <row r="51" spans="1:7" s="42" customFormat="1">
      <c r="A51" s="26"/>
      <c r="B51" s="37" t="s">
        <v>41</v>
      </c>
      <c r="C51" s="33"/>
      <c r="D51" s="33"/>
      <c r="E51" s="41"/>
      <c r="F51" s="44"/>
    </row>
    <row r="52" spans="1:7" s="42" customFormat="1" ht="15.4" customHeight="1">
      <c r="A52" s="26" t="s">
        <v>42</v>
      </c>
      <c r="B52" s="28" t="s">
        <v>84</v>
      </c>
      <c r="C52" s="33">
        <v>244</v>
      </c>
      <c r="D52" s="33" t="s">
        <v>64</v>
      </c>
      <c r="E52" s="59">
        <f>E53</f>
        <v>0</v>
      </c>
    </row>
    <row r="53" spans="1:7" s="42" customFormat="1">
      <c r="A53" s="26"/>
      <c r="B53" s="37" t="s">
        <v>43</v>
      </c>
      <c r="C53" s="33"/>
      <c r="D53" s="33"/>
      <c r="E53" s="41"/>
    </row>
    <row r="54" spans="1:7" s="42" customFormat="1">
      <c r="A54" s="26" t="s">
        <v>91</v>
      </c>
      <c r="B54" s="63" t="s">
        <v>92</v>
      </c>
      <c r="C54" s="33">
        <v>244</v>
      </c>
      <c r="D54" s="33">
        <v>349</v>
      </c>
      <c r="E54" s="41">
        <v>0</v>
      </c>
    </row>
    <row r="55" spans="1:7" s="42" customFormat="1">
      <c r="A55" s="26" t="s">
        <v>20</v>
      </c>
      <c r="B55" s="31" t="s">
        <v>44</v>
      </c>
      <c r="C55" s="33">
        <v>900</v>
      </c>
      <c r="D55" s="33">
        <v>900</v>
      </c>
      <c r="E55" s="59">
        <f>E28+E34+E41+E42</f>
        <v>0</v>
      </c>
      <c r="F55" s="45">
        <f>E27-E55</f>
        <v>0</v>
      </c>
    </row>
    <row r="56" spans="1:7" s="42" customFormat="1">
      <c r="A56" s="26"/>
      <c r="B56" s="31" t="s">
        <v>10</v>
      </c>
      <c r="C56" s="20"/>
      <c r="D56" s="20"/>
      <c r="E56" s="59">
        <f>E19+E20+E55</f>
        <v>0</v>
      </c>
      <c r="F56" s="45"/>
      <c r="G56" s="45"/>
    </row>
    <row r="57" spans="1:7" s="42" customFormat="1" ht="7.5" customHeight="1">
      <c r="A57" s="46"/>
      <c r="C57" s="47"/>
      <c r="D57" s="56"/>
      <c r="E57" s="10"/>
    </row>
    <row r="58" spans="1:7" s="42" customFormat="1" ht="5.25" customHeight="1">
      <c r="A58" s="46"/>
      <c r="C58" s="48"/>
      <c r="D58" s="48"/>
      <c r="E58" s="48"/>
    </row>
    <row r="59" spans="1:7" s="42" customFormat="1">
      <c r="A59" s="46"/>
      <c r="B59" s="42" t="s">
        <v>95</v>
      </c>
      <c r="C59" s="48" t="s">
        <v>46</v>
      </c>
      <c r="D59" s="48"/>
      <c r="E59" s="48"/>
    </row>
    <row r="60" spans="1:7" s="42" customFormat="1" ht="11.45" customHeight="1">
      <c r="A60" s="46"/>
      <c r="C60" s="48"/>
      <c r="D60" s="48"/>
      <c r="E60" s="48"/>
    </row>
    <row r="61" spans="1:7" s="42" customFormat="1">
      <c r="A61" s="46"/>
      <c r="B61" s="42" t="s">
        <v>65</v>
      </c>
      <c r="C61" s="48" t="s">
        <v>99</v>
      </c>
      <c r="D61" s="48"/>
      <c r="E61" s="48"/>
    </row>
    <row r="62" spans="1:7" s="42" customFormat="1" ht="11.45" customHeight="1">
      <c r="A62" s="46"/>
      <c r="C62" s="48"/>
      <c r="D62" s="48"/>
      <c r="E62" s="48"/>
    </row>
    <row r="63" spans="1:7" s="42" customFormat="1">
      <c r="A63" s="46"/>
      <c r="B63" s="42" t="s">
        <v>68</v>
      </c>
      <c r="C63" s="48" t="s">
        <v>94</v>
      </c>
      <c r="D63" s="48"/>
      <c r="E63" s="48"/>
    </row>
    <row r="64" spans="1:7" s="42" customFormat="1" ht="11.1" customHeight="1">
      <c r="A64" s="46"/>
      <c r="B64" s="42" t="s">
        <v>49</v>
      </c>
      <c r="C64" s="47"/>
      <c r="D64" s="56"/>
      <c r="E64" s="48"/>
    </row>
    <row r="65" spans="1:5" s="42" customFormat="1">
      <c r="A65" s="46"/>
      <c r="B65" s="42" t="s">
        <v>50</v>
      </c>
      <c r="C65" s="64" t="s">
        <v>102</v>
      </c>
      <c r="D65" s="56"/>
      <c r="E65" s="48"/>
    </row>
    <row r="66" spans="1:5" s="42" customFormat="1">
      <c r="A66" s="46"/>
      <c r="C66" s="47"/>
      <c r="D66" s="56"/>
    </row>
    <row r="67" spans="1:5">
      <c r="A67" s="46"/>
      <c r="B67" s="42"/>
      <c r="C67" s="47"/>
      <c r="D67" s="56"/>
      <c r="E67" s="42"/>
    </row>
    <row r="68" spans="1:5">
      <c r="A68" s="46"/>
      <c r="B68" s="42"/>
      <c r="C68" s="47"/>
      <c r="D68" s="56"/>
      <c r="E68" s="42"/>
    </row>
    <row r="69" spans="1:5">
      <c r="B69" s="42"/>
      <c r="C69" s="47"/>
      <c r="D69" s="56"/>
    </row>
    <row r="70" spans="1:5">
      <c r="B70" s="42"/>
      <c r="C70" s="47"/>
      <c r="D70" s="56"/>
    </row>
    <row r="71" spans="1:5">
      <c r="B71" s="42"/>
      <c r="C71" s="47"/>
      <c r="D71" s="56"/>
    </row>
    <row r="72" spans="1:5">
      <c r="B72" s="42"/>
      <c r="C72" s="47"/>
      <c r="D72" s="56"/>
    </row>
    <row r="73" spans="1:5">
      <c r="B73" s="42"/>
      <c r="C73" s="47"/>
      <c r="D73" s="56"/>
    </row>
    <row r="74" spans="1:5">
      <c r="B74" s="42"/>
      <c r="C74" s="47"/>
      <c r="D74" s="56"/>
    </row>
    <row r="75" spans="1:5">
      <c r="B75" s="42"/>
      <c r="C75" s="47"/>
      <c r="D75" s="56"/>
    </row>
    <row r="76" spans="1:5">
      <c r="B76" s="42"/>
      <c r="C76" s="47"/>
      <c r="D76" s="56"/>
    </row>
  </sheetData>
  <mergeCells count="6">
    <mergeCell ref="C4:E4"/>
    <mergeCell ref="A8:E8"/>
    <mergeCell ref="A10:E10"/>
    <mergeCell ref="A12:E12"/>
    <mergeCell ref="B9:D9"/>
    <mergeCell ref="B11:D11"/>
  </mergeCells>
  <pageMargins left="0.78740157480314965" right="0.31496062992125984" top="0.19685039370078741" bottom="0.19685039370078741" header="0.23622047244094491" footer="0.27559055118110237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3"/>
  <sheetViews>
    <sheetView view="pageBreakPreview" zoomScaleNormal="100" workbookViewId="0">
      <selection activeCell="A10" sqref="A10"/>
    </sheetView>
  </sheetViews>
  <sheetFormatPr defaultColWidth="9.140625" defaultRowHeight="15.75"/>
  <cols>
    <col min="1" max="1" width="4.85546875" style="1" customWidth="1"/>
    <col min="2" max="2" width="69.5703125" style="2" customWidth="1"/>
    <col min="3" max="3" width="8.140625" style="3" customWidth="1"/>
    <col min="4" max="4" width="8.5703125" style="3" customWidth="1"/>
    <col min="5" max="5" width="14.7109375" style="2" customWidth="1"/>
    <col min="6" max="6" width="3.42578125" style="2" customWidth="1"/>
    <col min="7" max="256" width="9.140625" style="2"/>
    <col min="257" max="257" width="4.85546875" style="2" customWidth="1"/>
    <col min="258" max="258" width="60.28515625" style="2" customWidth="1"/>
    <col min="259" max="259" width="8.7109375" style="2" customWidth="1"/>
    <col min="260" max="260" width="7.28515625" style="2" customWidth="1"/>
    <col min="261" max="261" width="17" style="2" customWidth="1"/>
    <col min="262" max="262" width="3.42578125" style="2" customWidth="1"/>
    <col min="263" max="512" width="9.140625" style="2"/>
    <col min="513" max="513" width="4.85546875" style="2" customWidth="1"/>
    <col min="514" max="514" width="60.28515625" style="2" customWidth="1"/>
    <col min="515" max="515" width="8.7109375" style="2" customWidth="1"/>
    <col min="516" max="516" width="7.28515625" style="2" customWidth="1"/>
    <col min="517" max="517" width="17" style="2" customWidth="1"/>
    <col min="518" max="518" width="3.42578125" style="2" customWidth="1"/>
    <col min="519" max="768" width="9.140625" style="2"/>
    <col min="769" max="769" width="4.85546875" style="2" customWidth="1"/>
    <col min="770" max="770" width="60.28515625" style="2" customWidth="1"/>
    <col min="771" max="771" width="8.7109375" style="2" customWidth="1"/>
    <col min="772" max="772" width="7.28515625" style="2" customWidth="1"/>
    <col min="773" max="773" width="17" style="2" customWidth="1"/>
    <col min="774" max="774" width="3.42578125" style="2" customWidth="1"/>
    <col min="775" max="1024" width="9.140625" style="2"/>
    <col min="1025" max="1025" width="4.85546875" style="2" customWidth="1"/>
    <col min="1026" max="1026" width="60.28515625" style="2" customWidth="1"/>
    <col min="1027" max="1027" width="8.7109375" style="2" customWidth="1"/>
    <col min="1028" max="1028" width="7.28515625" style="2" customWidth="1"/>
    <col min="1029" max="1029" width="17" style="2" customWidth="1"/>
    <col min="1030" max="1030" width="3.42578125" style="2" customWidth="1"/>
    <col min="1031" max="1280" width="9.140625" style="2"/>
    <col min="1281" max="1281" width="4.85546875" style="2" customWidth="1"/>
    <col min="1282" max="1282" width="60.28515625" style="2" customWidth="1"/>
    <col min="1283" max="1283" width="8.7109375" style="2" customWidth="1"/>
    <col min="1284" max="1284" width="7.28515625" style="2" customWidth="1"/>
    <col min="1285" max="1285" width="17" style="2" customWidth="1"/>
    <col min="1286" max="1286" width="3.42578125" style="2" customWidth="1"/>
    <col min="1287" max="1536" width="9.140625" style="2"/>
    <col min="1537" max="1537" width="4.85546875" style="2" customWidth="1"/>
    <col min="1538" max="1538" width="60.28515625" style="2" customWidth="1"/>
    <col min="1539" max="1539" width="8.7109375" style="2" customWidth="1"/>
    <col min="1540" max="1540" width="7.28515625" style="2" customWidth="1"/>
    <col min="1541" max="1541" width="17" style="2" customWidth="1"/>
    <col min="1542" max="1542" width="3.42578125" style="2" customWidth="1"/>
    <col min="1543" max="1792" width="9.140625" style="2"/>
    <col min="1793" max="1793" width="4.85546875" style="2" customWidth="1"/>
    <col min="1794" max="1794" width="60.28515625" style="2" customWidth="1"/>
    <col min="1795" max="1795" width="8.7109375" style="2" customWidth="1"/>
    <col min="1796" max="1796" width="7.28515625" style="2" customWidth="1"/>
    <col min="1797" max="1797" width="17" style="2" customWidth="1"/>
    <col min="1798" max="1798" width="3.42578125" style="2" customWidth="1"/>
    <col min="1799" max="2048" width="9.140625" style="2"/>
    <col min="2049" max="2049" width="4.85546875" style="2" customWidth="1"/>
    <col min="2050" max="2050" width="60.28515625" style="2" customWidth="1"/>
    <col min="2051" max="2051" width="8.7109375" style="2" customWidth="1"/>
    <col min="2052" max="2052" width="7.28515625" style="2" customWidth="1"/>
    <col min="2053" max="2053" width="17" style="2" customWidth="1"/>
    <col min="2054" max="2054" width="3.42578125" style="2" customWidth="1"/>
    <col min="2055" max="2304" width="9.140625" style="2"/>
    <col min="2305" max="2305" width="4.85546875" style="2" customWidth="1"/>
    <col min="2306" max="2306" width="60.28515625" style="2" customWidth="1"/>
    <col min="2307" max="2307" width="8.7109375" style="2" customWidth="1"/>
    <col min="2308" max="2308" width="7.28515625" style="2" customWidth="1"/>
    <col min="2309" max="2309" width="17" style="2" customWidth="1"/>
    <col min="2310" max="2310" width="3.42578125" style="2" customWidth="1"/>
    <col min="2311" max="2560" width="9.140625" style="2"/>
    <col min="2561" max="2561" width="4.85546875" style="2" customWidth="1"/>
    <col min="2562" max="2562" width="60.28515625" style="2" customWidth="1"/>
    <col min="2563" max="2563" width="8.7109375" style="2" customWidth="1"/>
    <col min="2564" max="2564" width="7.28515625" style="2" customWidth="1"/>
    <col min="2565" max="2565" width="17" style="2" customWidth="1"/>
    <col min="2566" max="2566" width="3.42578125" style="2" customWidth="1"/>
    <col min="2567" max="2816" width="9.140625" style="2"/>
    <col min="2817" max="2817" width="4.85546875" style="2" customWidth="1"/>
    <col min="2818" max="2818" width="60.28515625" style="2" customWidth="1"/>
    <col min="2819" max="2819" width="8.7109375" style="2" customWidth="1"/>
    <col min="2820" max="2820" width="7.28515625" style="2" customWidth="1"/>
    <col min="2821" max="2821" width="17" style="2" customWidth="1"/>
    <col min="2822" max="2822" width="3.42578125" style="2" customWidth="1"/>
    <col min="2823" max="3072" width="9.140625" style="2"/>
    <col min="3073" max="3073" width="4.85546875" style="2" customWidth="1"/>
    <col min="3074" max="3074" width="60.28515625" style="2" customWidth="1"/>
    <col min="3075" max="3075" width="8.7109375" style="2" customWidth="1"/>
    <col min="3076" max="3076" width="7.28515625" style="2" customWidth="1"/>
    <col min="3077" max="3077" width="17" style="2" customWidth="1"/>
    <col min="3078" max="3078" width="3.42578125" style="2" customWidth="1"/>
    <col min="3079" max="3328" width="9.140625" style="2"/>
    <col min="3329" max="3329" width="4.85546875" style="2" customWidth="1"/>
    <col min="3330" max="3330" width="60.28515625" style="2" customWidth="1"/>
    <col min="3331" max="3331" width="8.7109375" style="2" customWidth="1"/>
    <col min="3332" max="3332" width="7.28515625" style="2" customWidth="1"/>
    <col min="3333" max="3333" width="17" style="2" customWidth="1"/>
    <col min="3334" max="3334" width="3.42578125" style="2" customWidth="1"/>
    <col min="3335" max="3584" width="9.140625" style="2"/>
    <col min="3585" max="3585" width="4.85546875" style="2" customWidth="1"/>
    <col min="3586" max="3586" width="60.28515625" style="2" customWidth="1"/>
    <col min="3587" max="3587" width="8.7109375" style="2" customWidth="1"/>
    <col min="3588" max="3588" width="7.28515625" style="2" customWidth="1"/>
    <col min="3589" max="3589" width="17" style="2" customWidth="1"/>
    <col min="3590" max="3590" width="3.42578125" style="2" customWidth="1"/>
    <col min="3591" max="3840" width="9.140625" style="2"/>
    <col min="3841" max="3841" width="4.85546875" style="2" customWidth="1"/>
    <col min="3842" max="3842" width="60.28515625" style="2" customWidth="1"/>
    <col min="3843" max="3843" width="8.7109375" style="2" customWidth="1"/>
    <col min="3844" max="3844" width="7.28515625" style="2" customWidth="1"/>
    <col min="3845" max="3845" width="17" style="2" customWidth="1"/>
    <col min="3846" max="3846" width="3.42578125" style="2" customWidth="1"/>
    <col min="3847" max="4096" width="9.140625" style="2"/>
    <col min="4097" max="4097" width="4.85546875" style="2" customWidth="1"/>
    <col min="4098" max="4098" width="60.28515625" style="2" customWidth="1"/>
    <col min="4099" max="4099" width="8.7109375" style="2" customWidth="1"/>
    <col min="4100" max="4100" width="7.28515625" style="2" customWidth="1"/>
    <col min="4101" max="4101" width="17" style="2" customWidth="1"/>
    <col min="4102" max="4102" width="3.42578125" style="2" customWidth="1"/>
    <col min="4103" max="4352" width="9.140625" style="2"/>
    <col min="4353" max="4353" width="4.85546875" style="2" customWidth="1"/>
    <col min="4354" max="4354" width="60.28515625" style="2" customWidth="1"/>
    <col min="4355" max="4355" width="8.7109375" style="2" customWidth="1"/>
    <col min="4356" max="4356" width="7.28515625" style="2" customWidth="1"/>
    <col min="4357" max="4357" width="17" style="2" customWidth="1"/>
    <col min="4358" max="4358" width="3.42578125" style="2" customWidth="1"/>
    <col min="4359" max="4608" width="9.140625" style="2"/>
    <col min="4609" max="4609" width="4.85546875" style="2" customWidth="1"/>
    <col min="4610" max="4610" width="60.28515625" style="2" customWidth="1"/>
    <col min="4611" max="4611" width="8.7109375" style="2" customWidth="1"/>
    <col min="4612" max="4612" width="7.28515625" style="2" customWidth="1"/>
    <col min="4613" max="4613" width="17" style="2" customWidth="1"/>
    <col min="4614" max="4614" width="3.42578125" style="2" customWidth="1"/>
    <col min="4615" max="4864" width="9.140625" style="2"/>
    <col min="4865" max="4865" width="4.85546875" style="2" customWidth="1"/>
    <col min="4866" max="4866" width="60.28515625" style="2" customWidth="1"/>
    <col min="4867" max="4867" width="8.7109375" style="2" customWidth="1"/>
    <col min="4868" max="4868" width="7.28515625" style="2" customWidth="1"/>
    <col min="4869" max="4869" width="17" style="2" customWidth="1"/>
    <col min="4870" max="4870" width="3.42578125" style="2" customWidth="1"/>
    <col min="4871" max="5120" width="9.140625" style="2"/>
    <col min="5121" max="5121" width="4.85546875" style="2" customWidth="1"/>
    <col min="5122" max="5122" width="60.28515625" style="2" customWidth="1"/>
    <col min="5123" max="5123" width="8.7109375" style="2" customWidth="1"/>
    <col min="5124" max="5124" width="7.28515625" style="2" customWidth="1"/>
    <col min="5125" max="5125" width="17" style="2" customWidth="1"/>
    <col min="5126" max="5126" width="3.42578125" style="2" customWidth="1"/>
    <col min="5127" max="5376" width="9.140625" style="2"/>
    <col min="5377" max="5377" width="4.85546875" style="2" customWidth="1"/>
    <col min="5378" max="5378" width="60.28515625" style="2" customWidth="1"/>
    <col min="5379" max="5379" width="8.7109375" style="2" customWidth="1"/>
    <col min="5380" max="5380" width="7.28515625" style="2" customWidth="1"/>
    <col min="5381" max="5381" width="17" style="2" customWidth="1"/>
    <col min="5382" max="5382" width="3.42578125" style="2" customWidth="1"/>
    <col min="5383" max="5632" width="9.140625" style="2"/>
    <col min="5633" max="5633" width="4.85546875" style="2" customWidth="1"/>
    <col min="5634" max="5634" width="60.28515625" style="2" customWidth="1"/>
    <col min="5635" max="5635" width="8.7109375" style="2" customWidth="1"/>
    <col min="5636" max="5636" width="7.28515625" style="2" customWidth="1"/>
    <col min="5637" max="5637" width="17" style="2" customWidth="1"/>
    <col min="5638" max="5638" width="3.42578125" style="2" customWidth="1"/>
    <col min="5639" max="5888" width="9.140625" style="2"/>
    <col min="5889" max="5889" width="4.85546875" style="2" customWidth="1"/>
    <col min="5890" max="5890" width="60.28515625" style="2" customWidth="1"/>
    <col min="5891" max="5891" width="8.7109375" style="2" customWidth="1"/>
    <col min="5892" max="5892" width="7.28515625" style="2" customWidth="1"/>
    <col min="5893" max="5893" width="17" style="2" customWidth="1"/>
    <col min="5894" max="5894" width="3.42578125" style="2" customWidth="1"/>
    <col min="5895" max="6144" width="9.140625" style="2"/>
    <col min="6145" max="6145" width="4.85546875" style="2" customWidth="1"/>
    <col min="6146" max="6146" width="60.28515625" style="2" customWidth="1"/>
    <col min="6147" max="6147" width="8.7109375" style="2" customWidth="1"/>
    <col min="6148" max="6148" width="7.28515625" style="2" customWidth="1"/>
    <col min="6149" max="6149" width="17" style="2" customWidth="1"/>
    <col min="6150" max="6150" width="3.42578125" style="2" customWidth="1"/>
    <col min="6151" max="6400" width="9.140625" style="2"/>
    <col min="6401" max="6401" width="4.85546875" style="2" customWidth="1"/>
    <col min="6402" max="6402" width="60.28515625" style="2" customWidth="1"/>
    <col min="6403" max="6403" width="8.7109375" style="2" customWidth="1"/>
    <col min="6404" max="6404" width="7.28515625" style="2" customWidth="1"/>
    <col min="6405" max="6405" width="17" style="2" customWidth="1"/>
    <col min="6406" max="6406" width="3.42578125" style="2" customWidth="1"/>
    <col min="6407" max="6656" width="9.140625" style="2"/>
    <col min="6657" max="6657" width="4.85546875" style="2" customWidth="1"/>
    <col min="6658" max="6658" width="60.28515625" style="2" customWidth="1"/>
    <col min="6659" max="6659" width="8.7109375" style="2" customWidth="1"/>
    <col min="6660" max="6660" width="7.28515625" style="2" customWidth="1"/>
    <col min="6661" max="6661" width="17" style="2" customWidth="1"/>
    <col min="6662" max="6662" width="3.42578125" style="2" customWidth="1"/>
    <col min="6663" max="6912" width="9.140625" style="2"/>
    <col min="6913" max="6913" width="4.85546875" style="2" customWidth="1"/>
    <col min="6914" max="6914" width="60.28515625" style="2" customWidth="1"/>
    <col min="6915" max="6915" width="8.7109375" style="2" customWidth="1"/>
    <col min="6916" max="6916" width="7.28515625" style="2" customWidth="1"/>
    <col min="6917" max="6917" width="17" style="2" customWidth="1"/>
    <col min="6918" max="6918" width="3.42578125" style="2" customWidth="1"/>
    <col min="6919" max="7168" width="9.140625" style="2"/>
    <col min="7169" max="7169" width="4.85546875" style="2" customWidth="1"/>
    <col min="7170" max="7170" width="60.28515625" style="2" customWidth="1"/>
    <col min="7171" max="7171" width="8.7109375" style="2" customWidth="1"/>
    <col min="7172" max="7172" width="7.28515625" style="2" customWidth="1"/>
    <col min="7173" max="7173" width="17" style="2" customWidth="1"/>
    <col min="7174" max="7174" width="3.42578125" style="2" customWidth="1"/>
    <col min="7175" max="7424" width="9.140625" style="2"/>
    <col min="7425" max="7425" width="4.85546875" style="2" customWidth="1"/>
    <col min="7426" max="7426" width="60.28515625" style="2" customWidth="1"/>
    <col min="7427" max="7427" width="8.7109375" style="2" customWidth="1"/>
    <col min="7428" max="7428" width="7.28515625" style="2" customWidth="1"/>
    <col min="7429" max="7429" width="17" style="2" customWidth="1"/>
    <col min="7430" max="7430" width="3.42578125" style="2" customWidth="1"/>
    <col min="7431" max="7680" width="9.140625" style="2"/>
    <col min="7681" max="7681" width="4.85546875" style="2" customWidth="1"/>
    <col min="7682" max="7682" width="60.28515625" style="2" customWidth="1"/>
    <col min="7683" max="7683" width="8.7109375" style="2" customWidth="1"/>
    <col min="7684" max="7684" width="7.28515625" style="2" customWidth="1"/>
    <col min="7685" max="7685" width="17" style="2" customWidth="1"/>
    <col min="7686" max="7686" width="3.42578125" style="2" customWidth="1"/>
    <col min="7687" max="7936" width="9.140625" style="2"/>
    <col min="7937" max="7937" width="4.85546875" style="2" customWidth="1"/>
    <col min="7938" max="7938" width="60.28515625" style="2" customWidth="1"/>
    <col min="7939" max="7939" width="8.7109375" style="2" customWidth="1"/>
    <col min="7940" max="7940" width="7.28515625" style="2" customWidth="1"/>
    <col min="7941" max="7941" width="17" style="2" customWidth="1"/>
    <col min="7942" max="7942" width="3.42578125" style="2" customWidth="1"/>
    <col min="7943" max="8192" width="9.140625" style="2"/>
    <col min="8193" max="8193" width="4.85546875" style="2" customWidth="1"/>
    <col min="8194" max="8194" width="60.28515625" style="2" customWidth="1"/>
    <col min="8195" max="8195" width="8.7109375" style="2" customWidth="1"/>
    <col min="8196" max="8196" width="7.28515625" style="2" customWidth="1"/>
    <col min="8197" max="8197" width="17" style="2" customWidth="1"/>
    <col min="8198" max="8198" width="3.42578125" style="2" customWidth="1"/>
    <col min="8199" max="8448" width="9.140625" style="2"/>
    <col min="8449" max="8449" width="4.85546875" style="2" customWidth="1"/>
    <col min="8450" max="8450" width="60.28515625" style="2" customWidth="1"/>
    <col min="8451" max="8451" width="8.7109375" style="2" customWidth="1"/>
    <col min="8452" max="8452" width="7.28515625" style="2" customWidth="1"/>
    <col min="8453" max="8453" width="17" style="2" customWidth="1"/>
    <col min="8454" max="8454" width="3.42578125" style="2" customWidth="1"/>
    <col min="8455" max="8704" width="9.140625" style="2"/>
    <col min="8705" max="8705" width="4.85546875" style="2" customWidth="1"/>
    <col min="8706" max="8706" width="60.28515625" style="2" customWidth="1"/>
    <col min="8707" max="8707" width="8.7109375" style="2" customWidth="1"/>
    <col min="8708" max="8708" width="7.28515625" style="2" customWidth="1"/>
    <col min="8709" max="8709" width="17" style="2" customWidth="1"/>
    <col min="8710" max="8710" width="3.42578125" style="2" customWidth="1"/>
    <col min="8711" max="8960" width="9.140625" style="2"/>
    <col min="8961" max="8961" width="4.85546875" style="2" customWidth="1"/>
    <col min="8962" max="8962" width="60.28515625" style="2" customWidth="1"/>
    <col min="8963" max="8963" width="8.7109375" style="2" customWidth="1"/>
    <col min="8964" max="8964" width="7.28515625" style="2" customWidth="1"/>
    <col min="8965" max="8965" width="17" style="2" customWidth="1"/>
    <col min="8966" max="8966" width="3.42578125" style="2" customWidth="1"/>
    <col min="8967" max="9216" width="9.140625" style="2"/>
    <col min="9217" max="9217" width="4.85546875" style="2" customWidth="1"/>
    <col min="9218" max="9218" width="60.28515625" style="2" customWidth="1"/>
    <col min="9219" max="9219" width="8.7109375" style="2" customWidth="1"/>
    <col min="9220" max="9220" width="7.28515625" style="2" customWidth="1"/>
    <col min="9221" max="9221" width="17" style="2" customWidth="1"/>
    <col min="9222" max="9222" width="3.42578125" style="2" customWidth="1"/>
    <col min="9223" max="9472" width="9.140625" style="2"/>
    <col min="9473" max="9473" width="4.85546875" style="2" customWidth="1"/>
    <col min="9474" max="9474" width="60.28515625" style="2" customWidth="1"/>
    <col min="9475" max="9475" width="8.7109375" style="2" customWidth="1"/>
    <col min="9476" max="9476" width="7.28515625" style="2" customWidth="1"/>
    <col min="9477" max="9477" width="17" style="2" customWidth="1"/>
    <col min="9478" max="9478" width="3.42578125" style="2" customWidth="1"/>
    <col min="9479" max="9728" width="9.140625" style="2"/>
    <col min="9729" max="9729" width="4.85546875" style="2" customWidth="1"/>
    <col min="9730" max="9730" width="60.28515625" style="2" customWidth="1"/>
    <col min="9731" max="9731" width="8.7109375" style="2" customWidth="1"/>
    <col min="9732" max="9732" width="7.28515625" style="2" customWidth="1"/>
    <col min="9733" max="9733" width="17" style="2" customWidth="1"/>
    <col min="9734" max="9734" width="3.42578125" style="2" customWidth="1"/>
    <col min="9735" max="9984" width="9.140625" style="2"/>
    <col min="9985" max="9985" width="4.85546875" style="2" customWidth="1"/>
    <col min="9986" max="9986" width="60.28515625" style="2" customWidth="1"/>
    <col min="9987" max="9987" width="8.7109375" style="2" customWidth="1"/>
    <col min="9988" max="9988" width="7.28515625" style="2" customWidth="1"/>
    <col min="9989" max="9989" width="17" style="2" customWidth="1"/>
    <col min="9990" max="9990" width="3.42578125" style="2" customWidth="1"/>
    <col min="9991" max="10240" width="9.140625" style="2"/>
    <col min="10241" max="10241" width="4.85546875" style="2" customWidth="1"/>
    <col min="10242" max="10242" width="60.28515625" style="2" customWidth="1"/>
    <col min="10243" max="10243" width="8.7109375" style="2" customWidth="1"/>
    <col min="10244" max="10244" width="7.28515625" style="2" customWidth="1"/>
    <col min="10245" max="10245" width="17" style="2" customWidth="1"/>
    <col min="10246" max="10246" width="3.42578125" style="2" customWidth="1"/>
    <col min="10247" max="10496" width="9.140625" style="2"/>
    <col min="10497" max="10497" width="4.85546875" style="2" customWidth="1"/>
    <col min="10498" max="10498" width="60.28515625" style="2" customWidth="1"/>
    <col min="10499" max="10499" width="8.7109375" style="2" customWidth="1"/>
    <col min="10500" max="10500" width="7.28515625" style="2" customWidth="1"/>
    <col min="10501" max="10501" width="17" style="2" customWidth="1"/>
    <col min="10502" max="10502" width="3.42578125" style="2" customWidth="1"/>
    <col min="10503" max="10752" width="9.140625" style="2"/>
    <col min="10753" max="10753" width="4.85546875" style="2" customWidth="1"/>
    <col min="10754" max="10754" width="60.28515625" style="2" customWidth="1"/>
    <col min="10755" max="10755" width="8.7109375" style="2" customWidth="1"/>
    <col min="10756" max="10756" width="7.28515625" style="2" customWidth="1"/>
    <col min="10757" max="10757" width="17" style="2" customWidth="1"/>
    <col min="10758" max="10758" width="3.42578125" style="2" customWidth="1"/>
    <col min="10759" max="11008" width="9.140625" style="2"/>
    <col min="11009" max="11009" width="4.85546875" style="2" customWidth="1"/>
    <col min="11010" max="11010" width="60.28515625" style="2" customWidth="1"/>
    <col min="11011" max="11011" width="8.7109375" style="2" customWidth="1"/>
    <col min="11012" max="11012" width="7.28515625" style="2" customWidth="1"/>
    <col min="11013" max="11013" width="17" style="2" customWidth="1"/>
    <col min="11014" max="11014" width="3.42578125" style="2" customWidth="1"/>
    <col min="11015" max="11264" width="9.140625" style="2"/>
    <col min="11265" max="11265" width="4.85546875" style="2" customWidth="1"/>
    <col min="11266" max="11266" width="60.28515625" style="2" customWidth="1"/>
    <col min="11267" max="11267" width="8.7109375" style="2" customWidth="1"/>
    <col min="11268" max="11268" width="7.28515625" style="2" customWidth="1"/>
    <col min="11269" max="11269" width="17" style="2" customWidth="1"/>
    <col min="11270" max="11270" width="3.42578125" style="2" customWidth="1"/>
    <col min="11271" max="11520" width="9.140625" style="2"/>
    <col min="11521" max="11521" width="4.85546875" style="2" customWidth="1"/>
    <col min="11522" max="11522" width="60.28515625" style="2" customWidth="1"/>
    <col min="11523" max="11523" width="8.7109375" style="2" customWidth="1"/>
    <col min="11524" max="11524" width="7.28515625" style="2" customWidth="1"/>
    <col min="11525" max="11525" width="17" style="2" customWidth="1"/>
    <col min="11526" max="11526" width="3.42578125" style="2" customWidth="1"/>
    <col min="11527" max="11776" width="9.140625" style="2"/>
    <col min="11777" max="11777" width="4.85546875" style="2" customWidth="1"/>
    <col min="11778" max="11778" width="60.28515625" style="2" customWidth="1"/>
    <col min="11779" max="11779" width="8.7109375" style="2" customWidth="1"/>
    <col min="11780" max="11780" width="7.28515625" style="2" customWidth="1"/>
    <col min="11781" max="11781" width="17" style="2" customWidth="1"/>
    <col min="11782" max="11782" width="3.42578125" style="2" customWidth="1"/>
    <col min="11783" max="12032" width="9.140625" style="2"/>
    <col min="12033" max="12033" width="4.85546875" style="2" customWidth="1"/>
    <col min="12034" max="12034" width="60.28515625" style="2" customWidth="1"/>
    <col min="12035" max="12035" width="8.7109375" style="2" customWidth="1"/>
    <col min="12036" max="12036" width="7.28515625" style="2" customWidth="1"/>
    <col min="12037" max="12037" width="17" style="2" customWidth="1"/>
    <col min="12038" max="12038" width="3.42578125" style="2" customWidth="1"/>
    <col min="12039" max="12288" width="9.140625" style="2"/>
    <col min="12289" max="12289" width="4.85546875" style="2" customWidth="1"/>
    <col min="12290" max="12290" width="60.28515625" style="2" customWidth="1"/>
    <col min="12291" max="12291" width="8.7109375" style="2" customWidth="1"/>
    <col min="12292" max="12292" width="7.28515625" style="2" customWidth="1"/>
    <col min="12293" max="12293" width="17" style="2" customWidth="1"/>
    <col min="12294" max="12294" width="3.42578125" style="2" customWidth="1"/>
    <col min="12295" max="12544" width="9.140625" style="2"/>
    <col min="12545" max="12545" width="4.85546875" style="2" customWidth="1"/>
    <col min="12546" max="12546" width="60.28515625" style="2" customWidth="1"/>
    <col min="12547" max="12547" width="8.7109375" style="2" customWidth="1"/>
    <col min="12548" max="12548" width="7.28515625" style="2" customWidth="1"/>
    <col min="12549" max="12549" width="17" style="2" customWidth="1"/>
    <col min="12550" max="12550" width="3.42578125" style="2" customWidth="1"/>
    <col min="12551" max="12800" width="9.140625" style="2"/>
    <col min="12801" max="12801" width="4.85546875" style="2" customWidth="1"/>
    <col min="12802" max="12802" width="60.28515625" style="2" customWidth="1"/>
    <col min="12803" max="12803" width="8.7109375" style="2" customWidth="1"/>
    <col min="12804" max="12804" width="7.28515625" style="2" customWidth="1"/>
    <col min="12805" max="12805" width="17" style="2" customWidth="1"/>
    <col min="12806" max="12806" width="3.42578125" style="2" customWidth="1"/>
    <col min="12807" max="13056" width="9.140625" style="2"/>
    <col min="13057" max="13057" width="4.85546875" style="2" customWidth="1"/>
    <col min="13058" max="13058" width="60.28515625" style="2" customWidth="1"/>
    <col min="13059" max="13059" width="8.7109375" style="2" customWidth="1"/>
    <col min="13060" max="13060" width="7.28515625" style="2" customWidth="1"/>
    <col min="13061" max="13061" width="17" style="2" customWidth="1"/>
    <col min="13062" max="13062" width="3.42578125" style="2" customWidth="1"/>
    <col min="13063" max="13312" width="9.140625" style="2"/>
    <col min="13313" max="13313" width="4.85546875" style="2" customWidth="1"/>
    <col min="13314" max="13314" width="60.28515625" style="2" customWidth="1"/>
    <col min="13315" max="13315" width="8.7109375" style="2" customWidth="1"/>
    <col min="13316" max="13316" width="7.28515625" style="2" customWidth="1"/>
    <col min="13317" max="13317" width="17" style="2" customWidth="1"/>
    <col min="13318" max="13318" width="3.42578125" style="2" customWidth="1"/>
    <col min="13319" max="13568" width="9.140625" style="2"/>
    <col min="13569" max="13569" width="4.85546875" style="2" customWidth="1"/>
    <col min="13570" max="13570" width="60.28515625" style="2" customWidth="1"/>
    <col min="13571" max="13571" width="8.7109375" style="2" customWidth="1"/>
    <col min="13572" max="13572" width="7.28515625" style="2" customWidth="1"/>
    <col min="13573" max="13573" width="17" style="2" customWidth="1"/>
    <col min="13574" max="13574" width="3.42578125" style="2" customWidth="1"/>
    <col min="13575" max="13824" width="9.140625" style="2"/>
    <col min="13825" max="13825" width="4.85546875" style="2" customWidth="1"/>
    <col min="13826" max="13826" width="60.28515625" style="2" customWidth="1"/>
    <col min="13827" max="13827" width="8.7109375" style="2" customWidth="1"/>
    <col min="13828" max="13828" width="7.28515625" style="2" customWidth="1"/>
    <col min="13829" max="13829" width="17" style="2" customWidth="1"/>
    <col min="13830" max="13830" width="3.42578125" style="2" customWidth="1"/>
    <col min="13831" max="14080" width="9.140625" style="2"/>
    <col min="14081" max="14081" width="4.85546875" style="2" customWidth="1"/>
    <col min="14082" max="14082" width="60.28515625" style="2" customWidth="1"/>
    <col min="14083" max="14083" width="8.7109375" style="2" customWidth="1"/>
    <col min="14084" max="14084" width="7.28515625" style="2" customWidth="1"/>
    <col min="14085" max="14085" width="17" style="2" customWidth="1"/>
    <col min="14086" max="14086" width="3.42578125" style="2" customWidth="1"/>
    <col min="14087" max="14336" width="9.140625" style="2"/>
    <col min="14337" max="14337" width="4.85546875" style="2" customWidth="1"/>
    <col min="14338" max="14338" width="60.28515625" style="2" customWidth="1"/>
    <col min="14339" max="14339" width="8.7109375" style="2" customWidth="1"/>
    <col min="14340" max="14340" width="7.28515625" style="2" customWidth="1"/>
    <col min="14341" max="14341" width="17" style="2" customWidth="1"/>
    <col min="14342" max="14342" width="3.42578125" style="2" customWidth="1"/>
    <col min="14343" max="14592" width="9.140625" style="2"/>
    <col min="14593" max="14593" width="4.85546875" style="2" customWidth="1"/>
    <col min="14594" max="14594" width="60.28515625" style="2" customWidth="1"/>
    <col min="14595" max="14595" width="8.7109375" style="2" customWidth="1"/>
    <col min="14596" max="14596" width="7.28515625" style="2" customWidth="1"/>
    <col min="14597" max="14597" width="17" style="2" customWidth="1"/>
    <col min="14598" max="14598" width="3.42578125" style="2" customWidth="1"/>
    <col min="14599" max="14848" width="9.140625" style="2"/>
    <col min="14849" max="14849" width="4.85546875" style="2" customWidth="1"/>
    <col min="14850" max="14850" width="60.28515625" style="2" customWidth="1"/>
    <col min="14851" max="14851" width="8.7109375" style="2" customWidth="1"/>
    <col min="14852" max="14852" width="7.28515625" style="2" customWidth="1"/>
    <col min="14853" max="14853" width="17" style="2" customWidth="1"/>
    <col min="14854" max="14854" width="3.42578125" style="2" customWidth="1"/>
    <col min="14855" max="15104" width="9.140625" style="2"/>
    <col min="15105" max="15105" width="4.85546875" style="2" customWidth="1"/>
    <col min="15106" max="15106" width="60.28515625" style="2" customWidth="1"/>
    <col min="15107" max="15107" width="8.7109375" style="2" customWidth="1"/>
    <col min="15108" max="15108" width="7.28515625" style="2" customWidth="1"/>
    <col min="15109" max="15109" width="17" style="2" customWidth="1"/>
    <col min="15110" max="15110" width="3.42578125" style="2" customWidth="1"/>
    <col min="15111" max="15360" width="9.140625" style="2"/>
    <col min="15361" max="15361" width="4.85546875" style="2" customWidth="1"/>
    <col min="15362" max="15362" width="60.28515625" style="2" customWidth="1"/>
    <col min="15363" max="15363" width="8.7109375" style="2" customWidth="1"/>
    <col min="15364" max="15364" width="7.28515625" style="2" customWidth="1"/>
    <col min="15365" max="15365" width="17" style="2" customWidth="1"/>
    <col min="15366" max="15366" width="3.42578125" style="2" customWidth="1"/>
    <col min="15367" max="15616" width="9.140625" style="2"/>
    <col min="15617" max="15617" width="4.85546875" style="2" customWidth="1"/>
    <col min="15618" max="15618" width="60.28515625" style="2" customWidth="1"/>
    <col min="15619" max="15619" width="8.7109375" style="2" customWidth="1"/>
    <col min="15620" max="15620" width="7.28515625" style="2" customWidth="1"/>
    <col min="15621" max="15621" width="17" style="2" customWidth="1"/>
    <col min="15622" max="15622" width="3.42578125" style="2" customWidth="1"/>
    <col min="15623" max="15872" width="9.140625" style="2"/>
    <col min="15873" max="15873" width="4.85546875" style="2" customWidth="1"/>
    <col min="15874" max="15874" width="60.28515625" style="2" customWidth="1"/>
    <col min="15875" max="15875" width="8.7109375" style="2" customWidth="1"/>
    <col min="15876" max="15876" width="7.28515625" style="2" customWidth="1"/>
    <col min="15877" max="15877" width="17" style="2" customWidth="1"/>
    <col min="15878" max="15878" width="3.42578125" style="2" customWidth="1"/>
    <col min="15879" max="16128" width="9.140625" style="2"/>
    <col min="16129" max="16129" width="4.85546875" style="2" customWidth="1"/>
    <col min="16130" max="16130" width="60.28515625" style="2" customWidth="1"/>
    <col min="16131" max="16131" width="8.7109375" style="2" customWidth="1"/>
    <col min="16132" max="16132" width="7.28515625" style="2" customWidth="1"/>
    <col min="16133" max="16133" width="17" style="2" customWidth="1"/>
    <col min="16134" max="16134" width="3.42578125" style="2" customWidth="1"/>
    <col min="16135" max="16384" width="9.140625" style="2"/>
  </cols>
  <sheetData>
    <row r="1" spans="1:6" ht="11.45" customHeight="1">
      <c r="E1" s="4"/>
    </row>
    <row r="2" spans="1:6" s="6" customFormat="1">
      <c r="A2" s="5"/>
      <c r="C2" s="7"/>
      <c r="D2" s="7"/>
      <c r="E2" s="8" t="s">
        <v>0</v>
      </c>
    </row>
    <row r="3" spans="1:6" s="6" customFormat="1">
      <c r="A3" s="5"/>
      <c r="C3" s="9"/>
      <c r="D3" s="9"/>
      <c r="E3" s="8" t="s">
        <v>79</v>
      </c>
    </row>
    <row r="4" spans="1:6" s="6" customFormat="1">
      <c r="A4" s="5"/>
      <c r="C4" s="9"/>
      <c r="D4" s="9"/>
      <c r="E4" s="10" t="s">
        <v>80</v>
      </c>
    </row>
    <row r="5" spans="1:6" s="6" customFormat="1">
      <c r="A5" s="5"/>
      <c r="C5" s="9"/>
      <c r="D5" s="9"/>
      <c r="E5" s="10" t="s">
        <v>87</v>
      </c>
    </row>
    <row r="6" spans="1:6" s="6" customFormat="1" ht="9.1999999999999993" customHeight="1">
      <c r="A6" s="5"/>
      <c r="C6" s="9"/>
      <c r="D6" s="9"/>
      <c r="E6" s="10"/>
    </row>
    <row r="7" spans="1:6" s="6" customFormat="1">
      <c r="A7" s="66" t="s">
        <v>51</v>
      </c>
      <c r="B7" s="66"/>
      <c r="C7" s="66"/>
      <c r="D7" s="66"/>
      <c r="E7" s="66"/>
    </row>
    <row r="8" spans="1:6" s="6" customFormat="1" ht="15.75" customHeight="1">
      <c r="A8" s="49"/>
      <c r="B8" s="68" t="s">
        <v>52</v>
      </c>
      <c r="C8" s="68"/>
      <c r="D8" s="68"/>
      <c r="E8" s="68"/>
      <c r="F8" s="11"/>
    </row>
    <row r="9" spans="1:6" s="6" customFormat="1" ht="11.45" customHeight="1">
      <c r="A9" s="8"/>
      <c r="B9" s="67" t="s">
        <v>2</v>
      </c>
      <c r="C9" s="67"/>
      <c r="D9" s="67"/>
      <c r="E9" s="67"/>
      <c r="F9" s="55"/>
    </row>
    <row r="10" spans="1:6" s="6" customFormat="1" ht="12.6" customHeight="1">
      <c r="A10" s="50"/>
      <c r="B10" s="70" t="s">
        <v>53</v>
      </c>
      <c r="C10" s="70"/>
      <c r="D10" s="70"/>
      <c r="E10" s="70"/>
      <c r="F10" s="12"/>
    </row>
    <row r="11" spans="1:6" s="6" customFormat="1" ht="10.9" customHeight="1">
      <c r="A11" s="8"/>
      <c r="B11" s="67" t="s">
        <v>3</v>
      </c>
      <c r="C11" s="67"/>
      <c r="D11" s="67"/>
      <c r="E11" s="67"/>
      <c r="F11" s="55"/>
    </row>
    <row r="12" spans="1:6">
      <c r="A12" s="1" t="s">
        <v>11</v>
      </c>
      <c r="B12" s="3"/>
      <c r="E12" s="8" t="s">
        <v>5</v>
      </c>
    </row>
    <row r="13" spans="1:6" ht="31.5">
      <c r="A13" s="13" t="s">
        <v>6</v>
      </c>
      <c r="B13" s="22" t="s">
        <v>12</v>
      </c>
      <c r="C13" s="14" t="s">
        <v>14</v>
      </c>
      <c r="D13" s="14" t="s">
        <v>13</v>
      </c>
      <c r="E13" s="14" t="s">
        <v>9</v>
      </c>
    </row>
    <row r="14" spans="1:6">
      <c r="A14" s="16" t="s">
        <v>15</v>
      </c>
      <c r="B14" s="28" t="s">
        <v>76</v>
      </c>
      <c r="C14" s="30">
        <v>111</v>
      </c>
      <c r="D14" s="29">
        <v>211</v>
      </c>
      <c r="E14" s="51">
        <f>E15+E18</f>
        <v>0</v>
      </c>
    </row>
    <row r="15" spans="1:6">
      <c r="A15" s="16"/>
      <c r="B15" s="31" t="s">
        <v>22</v>
      </c>
      <c r="C15" s="30"/>
      <c r="D15" s="29"/>
      <c r="E15" s="51">
        <f>E16+E17</f>
        <v>0</v>
      </c>
    </row>
    <row r="16" spans="1:6">
      <c r="A16" s="16"/>
      <c r="B16" s="32" t="s">
        <v>62</v>
      </c>
      <c r="C16" s="30"/>
      <c r="D16" s="29"/>
      <c r="E16" s="51"/>
    </row>
    <row r="17" spans="1:5">
      <c r="A17" s="16"/>
      <c r="B17" s="32" t="s">
        <v>63</v>
      </c>
      <c r="C17" s="30"/>
      <c r="D17" s="29"/>
      <c r="E17" s="52"/>
    </row>
    <row r="18" spans="1:5">
      <c r="A18" s="16"/>
      <c r="B18" s="28" t="s">
        <v>25</v>
      </c>
      <c r="C18" s="30"/>
      <c r="D18" s="29"/>
      <c r="E18" s="21">
        <f>E19</f>
        <v>0</v>
      </c>
    </row>
    <row r="19" spans="1:5">
      <c r="A19" s="16"/>
      <c r="B19" s="32" t="s">
        <v>23</v>
      </c>
      <c r="C19" s="30"/>
      <c r="D19" s="29"/>
      <c r="E19" s="21"/>
    </row>
    <row r="20" spans="1:5" s="42" customFormat="1">
      <c r="A20" s="26" t="s">
        <v>16</v>
      </c>
      <c r="B20" s="31" t="s">
        <v>77</v>
      </c>
      <c r="C20" s="33">
        <v>112</v>
      </c>
      <c r="D20" s="53"/>
      <c r="E20" s="21">
        <f>E21+E23+E25</f>
        <v>0</v>
      </c>
    </row>
    <row r="21" spans="1:5" s="42" customFormat="1">
      <c r="A21" s="26" t="s">
        <v>26</v>
      </c>
      <c r="B21" s="28" t="s">
        <v>27</v>
      </c>
      <c r="C21" s="33">
        <v>112</v>
      </c>
      <c r="D21" s="53">
        <v>226</v>
      </c>
      <c r="E21" s="21">
        <f>E22</f>
        <v>0</v>
      </c>
    </row>
    <row r="22" spans="1:5" s="42" customFormat="1">
      <c r="A22" s="26"/>
      <c r="B22" s="37" t="s">
        <v>28</v>
      </c>
      <c r="C22" s="33"/>
      <c r="D22" s="14"/>
      <c r="E22" s="36"/>
    </row>
    <row r="23" spans="1:5" s="42" customFormat="1">
      <c r="A23" s="26" t="s">
        <v>29</v>
      </c>
      <c r="B23" s="28" t="s">
        <v>30</v>
      </c>
      <c r="C23" s="33">
        <v>112</v>
      </c>
      <c r="D23" s="53">
        <v>226</v>
      </c>
      <c r="E23" s="40">
        <f>E24</f>
        <v>0</v>
      </c>
    </row>
    <row r="24" spans="1:5" s="42" customFormat="1" ht="16.899999999999999" customHeight="1">
      <c r="A24" s="26"/>
      <c r="B24" s="37" t="s">
        <v>31</v>
      </c>
      <c r="C24" s="33"/>
      <c r="D24" s="14"/>
      <c r="E24" s="40"/>
    </row>
    <row r="25" spans="1:5" s="42" customFormat="1">
      <c r="A25" s="26" t="s">
        <v>32</v>
      </c>
      <c r="B25" s="28" t="s">
        <v>33</v>
      </c>
      <c r="C25" s="33">
        <v>112</v>
      </c>
      <c r="D25" s="53">
        <v>212</v>
      </c>
      <c r="E25" s="21">
        <f>E26</f>
        <v>0</v>
      </c>
    </row>
    <row r="26" spans="1:5" s="42" customFormat="1">
      <c r="A26" s="26"/>
      <c r="B26" s="37" t="s">
        <v>34</v>
      </c>
      <c r="C26" s="33"/>
      <c r="D26" s="14"/>
      <c r="E26" s="41"/>
    </row>
    <row r="27" spans="1:5" s="42" customFormat="1">
      <c r="A27" s="38" t="s">
        <v>18</v>
      </c>
      <c r="B27" s="31" t="s">
        <v>35</v>
      </c>
      <c r="C27" s="39">
        <v>119</v>
      </c>
      <c r="D27" s="33">
        <v>213</v>
      </c>
      <c r="E27" s="41">
        <f>E14*0.302</f>
        <v>0</v>
      </c>
    </row>
    <row r="28" spans="1:5" s="42" customFormat="1" ht="28.5" customHeight="1">
      <c r="A28" s="26" t="s">
        <v>19</v>
      </c>
      <c r="B28" s="28" t="s">
        <v>81</v>
      </c>
      <c r="C28" s="33">
        <v>244</v>
      </c>
      <c r="D28" s="29"/>
      <c r="E28" s="41">
        <f>E29+E36+E38</f>
        <v>0</v>
      </c>
    </row>
    <row r="29" spans="1:5" s="42" customFormat="1">
      <c r="A29" s="26" t="s">
        <v>36</v>
      </c>
      <c r="B29" s="31" t="s">
        <v>86</v>
      </c>
      <c r="C29" s="33">
        <v>244</v>
      </c>
      <c r="D29" s="53">
        <v>226</v>
      </c>
      <c r="E29" s="41">
        <f>E30+E33+E34</f>
        <v>0</v>
      </c>
    </row>
    <row r="30" spans="1:5" s="42" customFormat="1" ht="32.1" customHeight="1">
      <c r="A30" s="43" t="s">
        <v>37</v>
      </c>
      <c r="B30" s="28" t="s">
        <v>38</v>
      </c>
      <c r="C30" s="33"/>
      <c r="D30" s="14"/>
      <c r="E30" s="41">
        <f>E31+E32</f>
        <v>0</v>
      </c>
    </row>
    <row r="31" spans="1:5" s="42" customFormat="1" ht="15.95" customHeight="1">
      <c r="A31" s="43"/>
      <c r="B31" s="32" t="s">
        <v>23</v>
      </c>
      <c r="C31" s="33"/>
      <c r="D31" s="14"/>
      <c r="E31" s="41"/>
    </row>
    <row r="32" spans="1:5" s="42" customFormat="1" ht="15.95" customHeight="1">
      <c r="A32" s="43"/>
      <c r="B32" s="32" t="s">
        <v>24</v>
      </c>
      <c r="C32" s="33"/>
      <c r="D32" s="14"/>
      <c r="E32" s="21"/>
    </row>
    <row r="33" spans="1:5" s="42" customFormat="1" ht="18" customHeight="1">
      <c r="A33" s="43" t="s">
        <v>39</v>
      </c>
      <c r="B33" s="28" t="s">
        <v>54</v>
      </c>
      <c r="C33" s="33"/>
      <c r="D33" s="14"/>
      <c r="E33" s="21">
        <f>E30*0.271</f>
        <v>0</v>
      </c>
    </row>
    <row r="34" spans="1:5" s="42" customFormat="1" ht="18" customHeight="1">
      <c r="A34" s="43" t="s">
        <v>60</v>
      </c>
      <c r="B34" s="28" t="s">
        <v>61</v>
      </c>
      <c r="C34" s="33"/>
      <c r="D34" s="14"/>
      <c r="E34" s="21">
        <f>E35</f>
        <v>0</v>
      </c>
    </row>
    <row r="35" spans="1:5" s="42" customFormat="1" ht="18" customHeight="1">
      <c r="A35" s="43"/>
      <c r="B35" s="54" t="s">
        <v>59</v>
      </c>
      <c r="C35" s="33"/>
      <c r="D35" s="14"/>
      <c r="E35" s="21"/>
    </row>
    <row r="36" spans="1:5" s="42" customFormat="1">
      <c r="A36" s="26" t="s">
        <v>40</v>
      </c>
      <c r="B36" s="31" t="s">
        <v>55</v>
      </c>
      <c r="C36" s="33">
        <v>244</v>
      </c>
      <c r="D36" s="53">
        <v>310</v>
      </c>
      <c r="E36" s="21">
        <f>E37</f>
        <v>0</v>
      </c>
    </row>
    <row r="37" spans="1:5" s="42" customFormat="1">
      <c r="A37" s="26"/>
      <c r="B37" s="37" t="s">
        <v>41</v>
      </c>
      <c r="C37" s="33"/>
      <c r="D37" s="53"/>
      <c r="E37" s="21"/>
    </row>
    <row r="38" spans="1:5" s="42" customFormat="1">
      <c r="A38" s="26" t="s">
        <v>42</v>
      </c>
      <c r="B38" s="31" t="s">
        <v>56</v>
      </c>
      <c r="C38" s="33">
        <v>244</v>
      </c>
      <c r="D38" s="33" t="s">
        <v>64</v>
      </c>
      <c r="E38" s="21">
        <f>E39</f>
        <v>0</v>
      </c>
    </row>
    <row r="39" spans="1:5" s="42" customFormat="1">
      <c r="A39" s="26"/>
      <c r="B39" s="37" t="s">
        <v>43</v>
      </c>
      <c r="C39" s="33"/>
      <c r="D39" s="53"/>
      <c r="E39" s="21"/>
    </row>
    <row r="40" spans="1:5" s="42" customFormat="1">
      <c r="A40" s="26" t="s">
        <v>20</v>
      </c>
      <c r="B40" s="31" t="s">
        <v>44</v>
      </c>
      <c r="C40" s="33">
        <v>900</v>
      </c>
      <c r="D40" s="33">
        <v>900</v>
      </c>
      <c r="E40" s="21">
        <f>E14+E20+E27+E29+E36+E38</f>
        <v>0</v>
      </c>
    </row>
    <row r="41" spans="1:5" s="42" customFormat="1">
      <c r="A41" s="26" t="s">
        <v>21</v>
      </c>
      <c r="B41" s="31" t="s">
        <v>82</v>
      </c>
      <c r="C41" s="20"/>
      <c r="D41" s="20"/>
      <c r="E41" s="21">
        <f>E42+E43+E44+E45+E46+E47+E48</f>
        <v>0</v>
      </c>
    </row>
    <row r="42" spans="1:5" s="42" customFormat="1" ht="31.5">
      <c r="A42" s="26"/>
      <c r="B42" s="27" t="s">
        <v>88</v>
      </c>
      <c r="C42" s="20"/>
      <c r="D42" s="20"/>
      <c r="E42" s="21"/>
    </row>
    <row r="43" spans="1:5" s="42" customFormat="1">
      <c r="A43" s="26"/>
      <c r="B43" s="27" t="s">
        <v>17</v>
      </c>
      <c r="C43" s="20"/>
      <c r="D43" s="20"/>
      <c r="E43" s="21"/>
    </row>
    <row r="44" spans="1:5" s="42" customFormat="1">
      <c r="A44" s="26"/>
      <c r="B44" s="27" t="s">
        <v>69</v>
      </c>
      <c r="C44" s="20"/>
      <c r="D44" s="20"/>
      <c r="E44" s="21"/>
    </row>
    <row r="45" spans="1:5" s="42" customFormat="1">
      <c r="A45" s="26"/>
      <c r="B45" s="27" t="s">
        <v>70</v>
      </c>
      <c r="C45" s="20"/>
      <c r="D45" s="20"/>
      <c r="E45" s="21"/>
    </row>
    <row r="46" spans="1:5" s="42" customFormat="1">
      <c r="A46" s="26"/>
      <c r="B46" s="27" t="s">
        <v>71</v>
      </c>
      <c r="C46" s="20"/>
      <c r="D46" s="20"/>
      <c r="E46" s="21"/>
    </row>
    <row r="47" spans="1:5" s="42" customFormat="1">
      <c r="A47" s="26"/>
      <c r="B47" s="27" t="s">
        <v>72</v>
      </c>
      <c r="C47" s="20"/>
      <c r="D47" s="20"/>
      <c r="E47" s="21"/>
    </row>
    <row r="48" spans="1:5" s="42" customFormat="1">
      <c r="A48" s="26"/>
      <c r="B48" s="27" t="s">
        <v>73</v>
      </c>
      <c r="C48" s="20"/>
      <c r="D48" s="20"/>
      <c r="E48" s="21"/>
    </row>
    <row r="49" spans="1:5" s="42" customFormat="1">
      <c r="A49" s="26"/>
      <c r="B49" s="31" t="s">
        <v>10</v>
      </c>
      <c r="C49" s="20"/>
      <c r="D49" s="20"/>
      <c r="E49" s="21">
        <f>E41+E40</f>
        <v>0</v>
      </c>
    </row>
    <row r="50" spans="1:5" s="42" customFormat="1">
      <c r="A50" s="33"/>
      <c r="B50" s="31" t="s">
        <v>57</v>
      </c>
      <c r="C50" s="20"/>
      <c r="D50" s="20"/>
      <c r="E50" s="21"/>
    </row>
    <row r="51" spans="1:5" s="42" customFormat="1">
      <c r="A51" s="33"/>
      <c r="B51" s="31" t="s">
        <v>58</v>
      </c>
      <c r="C51" s="20"/>
      <c r="D51" s="20"/>
      <c r="E51" s="21"/>
    </row>
    <row r="52" spans="1:5" s="42" customFormat="1" ht="12.6" customHeight="1">
      <c r="A52" s="46"/>
      <c r="C52" s="47"/>
      <c r="D52" s="56"/>
      <c r="E52" s="10"/>
    </row>
    <row r="53" spans="1:5" s="42" customFormat="1" ht="13.15" customHeight="1">
      <c r="A53" s="46"/>
      <c r="C53" s="48"/>
      <c r="D53" s="48"/>
      <c r="E53" s="48"/>
    </row>
    <row r="54" spans="1:5" s="42" customFormat="1">
      <c r="A54" s="46"/>
      <c r="B54" s="42" t="s">
        <v>45</v>
      </c>
      <c r="C54" s="48" t="s">
        <v>46</v>
      </c>
      <c r="D54" s="48"/>
      <c r="E54" s="48"/>
    </row>
    <row r="55" spans="1:5" s="42" customFormat="1" ht="11.45" customHeight="1">
      <c r="A55" s="46"/>
      <c r="C55" s="48"/>
      <c r="D55" s="48"/>
      <c r="E55" s="48"/>
    </row>
    <row r="56" spans="1:5" s="42" customFormat="1">
      <c r="A56" s="46"/>
      <c r="B56" s="42" t="s">
        <v>65</v>
      </c>
      <c r="C56" s="48" t="s">
        <v>47</v>
      </c>
      <c r="D56" s="48"/>
      <c r="E56" s="48"/>
    </row>
    <row r="57" spans="1:5" s="42" customFormat="1" ht="12.6" customHeight="1">
      <c r="A57" s="46"/>
      <c r="C57" s="48"/>
      <c r="D57" s="48"/>
      <c r="E57" s="48"/>
    </row>
    <row r="58" spans="1:5" s="42" customFormat="1" ht="15.2" customHeight="1">
      <c r="A58" s="46"/>
      <c r="B58" s="42" t="s">
        <v>66</v>
      </c>
      <c r="C58" s="48" t="s">
        <v>67</v>
      </c>
      <c r="D58" s="48"/>
      <c r="E58" s="48"/>
    </row>
    <row r="59" spans="1:5" s="42" customFormat="1" ht="12.6" customHeight="1">
      <c r="A59" s="46"/>
      <c r="C59" s="48"/>
      <c r="D59" s="48"/>
      <c r="E59" s="48"/>
    </row>
    <row r="60" spans="1:5" s="42" customFormat="1">
      <c r="A60" s="46"/>
      <c r="B60" s="42" t="s">
        <v>68</v>
      </c>
      <c r="C60" s="48" t="s">
        <v>48</v>
      </c>
      <c r="D60" s="48"/>
      <c r="E60" s="48"/>
    </row>
    <row r="61" spans="1:5" s="42" customFormat="1">
      <c r="A61" s="46"/>
      <c r="B61" s="42" t="s">
        <v>49</v>
      </c>
      <c r="C61" s="47"/>
      <c r="D61" s="56"/>
      <c r="E61" s="48"/>
    </row>
    <row r="62" spans="1:5" s="42" customFormat="1">
      <c r="A62" s="46"/>
      <c r="B62" s="42" t="s">
        <v>50</v>
      </c>
      <c r="C62" s="47"/>
      <c r="D62" s="56"/>
      <c r="E62" s="48"/>
    </row>
    <row r="63" spans="1:5" s="42" customFormat="1">
      <c r="A63" s="46"/>
      <c r="C63" s="47"/>
      <c r="D63" s="56"/>
      <c r="E63" s="9"/>
    </row>
    <row r="64" spans="1:5" s="42" customFormat="1">
      <c r="A64" s="46"/>
      <c r="C64" s="47"/>
      <c r="D64" s="56"/>
    </row>
    <row r="65" spans="1:5">
      <c r="A65" s="46"/>
      <c r="B65" s="42"/>
      <c r="C65" s="47"/>
      <c r="D65" s="56"/>
      <c r="E65" s="42"/>
    </row>
    <row r="66" spans="1:5">
      <c r="A66" s="46"/>
      <c r="B66" s="42"/>
      <c r="C66" s="47"/>
      <c r="D66" s="56"/>
      <c r="E66" s="42"/>
    </row>
    <row r="67" spans="1:5">
      <c r="A67" s="46"/>
      <c r="B67" s="42"/>
      <c r="C67" s="47"/>
      <c r="D67" s="56"/>
      <c r="E67" s="42"/>
    </row>
    <row r="68" spans="1:5">
      <c r="A68" s="46"/>
      <c r="B68" s="42"/>
      <c r="C68" s="47"/>
      <c r="D68" s="56"/>
      <c r="E68" s="42"/>
    </row>
    <row r="69" spans="1:5">
      <c r="A69" s="46"/>
      <c r="B69" s="42"/>
      <c r="C69" s="47"/>
      <c r="D69" s="56"/>
      <c r="E69" s="42"/>
    </row>
    <row r="70" spans="1:5">
      <c r="A70" s="46"/>
      <c r="B70" s="42"/>
      <c r="C70" s="47"/>
      <c r="D70" s="56"/>
      <c r="E70" s="42"/>
    </row>
    <row r="71" spans="1:5">
      <c r="A71" s="46"/>
      <c r="B71" s="42"/>
      <c r="C71" s="47"/>
      <c r="D71" s="56"/>
      <c r="E71" s="42"/>
    </row>
    <row r="72" spans="1:5">
      <c r="A72" s="46"/>
      <c r="B72" s="42"/>
      <c r="C72" s="47"/>
      <c r="D72" s="56"/>
      <c r="E72" s="42"/>
    </row>
    <row r="73" spans="1:5">
      <c r="A73" s="46"/>
      <c r="B73" s="42"/>
      <c r="C73" s="47"/>
      <c r="D73" s="56"/>
      <c r="E73" s="42"/>
    </row>
  </sheetData>
  <mergeCells count="5">
    <mergeCell ref="A7:E7"/>
    <mergeCell ref="B8:E8"/>
    <mergeCell ref="B10:E10"/>
    <mergeCell ref="B9:E9"/>
    <mergeCell ref="B11:E11"/>
  </mergeCells>
  <pageMargins left="0.78740157480314965" right="0.31496062992125984" top="0.19685039370078741" bottom="0.19685039370078741" header="0.23622047244094491" footer="0.27559055118110237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курсы ИДО </vt:lpstr>
      <vt:lpstr>расчет стоимости обученияИДО</vt:lpstr>
      <vt:lpstr>Лист1</vt:lpstr>
      <vt:lpstr>Лист2</vt:lpstr>
      <vt:lpstr>Лист3</vt:lpstr>
      <vt:lpstr>'курсы ИДО '!Область_печати</vt:lpstr>
      <vt:lpstr>'расчет стоимости обученияИДО'!Область_печати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2024-09-27T07:24:05Z</cp:lastPrinted>
  <dcterms:created xsi:type="dcterms:W3CDTF">2017-03-09T08:10:55Z</dcterms:created>
  <dcterms:modified xsi:type="dcterms:W3CDTF">2024-12-26T10:03:55Z</dcterms:modified>
</cp:coreProperties>
</file>